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X:\_workflow\MonTan\Archiv\2025\"/>
    </mc:Choice>
  </mc:AlternateContent>
  <xr:revisionPtr revIDLastSave="0" documentId="13_ncr:1_{31043E06-2BAE-4862-9CEC-748640AFDD13}" xr6:coauthVersionLast="47" xr6:coauthVersionMax="47" xr10:uidLastSave="{00000000-0000-0000-0000-000000000000}"/>
  <bookViews>
    <workbookView xWindow="-120" yWindow="-120" windowWidth="29040" windowHeight="15720" tabRatio="886" activeTab="1" xr2:uid="{00000000-000D-0000-FFFF-FFFF00000000}"/>
  </bookViews>
  <sheets>
    <sheet name="Megjegyzések (Notes)" sheetId="30" r:id="rId1"/>
    <sheet name="2005-től(2005-present)" sheetId="25" r:id="rId2"/>
    <sheet name="2004" sheetId="20" state="hidden" r:id="rId3"/>
    <sheet name="2004.12-2005.09 " sheetId="19" state="hidden" r:id="rId4"/>
    <sheet name="2005.10-2005.12" sheetId="14" state="hidden" r:id="rId5"/>
    <sheet name="2006" sheetId="21" state="hidden" r:id="rId6"/>
    <sheet name="2007" sheetId="22" state="hidden" r:id="rId7"/>
    <sheet name="2008" sheetId="23" state="hidden" r:id="rId8"/>
    <sheet name="2009" sheetId="24" state="hidden" r:id="rId9"/>
    <sheet name="2010" sheetId="29" state="hidden" r:id="rId10"/>
    <sheet name="2011" sheetId="32" state="hidden" r:id="rId11"/>
    <sheet name="Ellenőrzés" sheetId="31" state="hidden" r:id="rId12"/>
    <sheet name="2012" sheetId="34" state="hidden" r:id="rId13"/>
    <sheet name="2013" sheetId="35" r:id="rId14"/>
    <sheet name="2014" sheetId="33" r:id="rId15"/>
    <sheet name="2015" sheetId="37" r:id="rId16"/>
    <sheet name="2016" sheetId="38" r:id="rId17"/>
    <sheet name="2017" sheetId="39" r:id="rId18"/>
    <sheet name="2018" sheetId="40" r:id="rId19"/>
    <sheet name="2019" sheetId="41" r:id="rId20"/>
    <sheet name="2020" sheetId="42" r:id="rId21"/>
    <sheet name="2021" sheetId="43" r:id="rId22"/>
    <sheet name="2022" sheetId="44" r:id="rId23"/>
    <sheet name="2023" sheetId="45" r:id="rId24"/>
    <sheet name="2024" sheetId="46" r:id="rId25"/>
    <sheet name="2025" sheetId="47"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I28" i="25" l="1"/>
  <c r="II13" i="25"/>
  <c r="II17" i="25"/>
  <c r="II21" i="25"/>
  <c r="II22" i="25"/>
  <c r="II27" i="25"/>
  <c r="II29" i="25"/>
  <c r="II39" i="25"/>
  <c r="II40" i="25"/>
  <c r="II43" i="25"/>
  <c r="IH29" i="25"/>
  <c r="D29" i="25"/>
  <c r="C29" i="25"/>
  <c r="B29" i="25"/>
  <c r="II50" i="25" l="1"/>
  <c r="II53" i="25"/>
  <c r="II55" i="25"/>
  <c r="II54" i="25"/>
  <c r="II61" i="25"/>
  <c r="II64" i="25"/>
  <c r="II65" i="25"/>
  <c r="II57" i="25"/>
  <c r="II56" i="25"/>
  <c r="II63" i="25"/>
  <c r="II62" i="25"/>
  <c r="II60" i="25"/>
  <c r="II52" i="25"/>
  <c r="II59" i="25"/>
  <c r="II51" i="25"/>
  <c r="II66" i="25"/>
  <c r="II58" i="25"/>
  <c r="E29" i="25"/>
  <c r="IH39" i="25" l="1"/>
  <c r="C39" i="25" s="1"/>
  <c r="B39" i="25"/>
  <c r="F38" i="25"/>
  <c r="G38" i="25"/>
  <c r="H38" i="25"/>
  <c r="I38" i="25"/>
  <c r="J38" i="25"/>
  <c r="K38" i="25"/>
  <c r="L38" i="25"/>
  <c r="M38" i="25"/>
  <c r="N38" i="25"/>
  <c r="O38" i="25"/>
  <c r="P38" i="25"/>
  <c r="Q38" i="25"/>
  <c r="R38" i="25"/>
  <c r="T38" i="25"/>
  <c r="U38" i="25"/>
  <c r="AQ23" i="25"/>
  <c r="IH13" i="25"/>
  <c r="IH17" i="25"/>
  <c r="IH21" i="25"/>
  <c r="IH22" i="25"/>
  <c r="IH27" i="25"/>
  <c r="IH35" i="25"/>
  <c r="IH40" i="25"/>
  <c r="IH43" i="25"/>
  <c r="B16" i="47"/>
  <c r="C16" i="47"/>
  <c r="D16" i="47"/>
  <c r="B13" i="47"/>
  <c r="C13" i="47"/>
  <c r="D13" i="47"/>
  <c r="IG43" i="25"/>
  <c r="IG13" i="25"/>
  <c r="IG17" i="25"/>
  <c r="IG21" i="25"/>
  <c r="IG22" i="25"/>
  <c r="IG27" i="25"/>
  <c r="IG30" i="25"/>
  <c r="IG35" i="25"/>
  <c r="IG36" i="25"/>
  <c r="IG40" i="25"/>
  <c r="IF43" i="25"/>
  <c r="IF40" i="25"/>
  <c r="IF36" i="25"/>
  <c r="IF30" i="25"/>
  <c r="IF27" i="25"/>
  <c r="IF22" i="25"/>
  <c r="IF21" i="25"/>
  <c r="IF17" i="25"/>
  <c r="IF13" i="25"/>
  <c r="D17" i="47"/>
  <c r="C17" i="47"/>
  <c r="B17" i="47"/>
  <c r="D15" i="47"/>
  <c r="C15" i="47"/>
  <c r="B15" i="47"/>
  <c r="D14" i="47"/>
  <c r="C14" i="47"/>
  <c r="B14" i="47"/>
  <c r="D12" i="47"/>
  <c r="C12" i="47"/>
  <c r="B12" i="47"/>
  <c r="D10" i="47"/>
  <c r="C10" i="47"/>
  <c r="B10" i="47"/>
  <c r="D9" i="47"/>
  <c r="C9" i="47"/>
  <c r="B9" i="47"/>
  <c r="D8" i="47"/>
  <c r="C8" i="47"/>
  <c r="B8" i="47"/>
  <c r="D7" i="47"/>
  <c r="C7" i="47"/>
  <c r="B7" i="47"/>
  <c r="D6" i="47"/>
  <c r="C6" i="47"/>
  <c r="B6" i="47"/>
  <c r="IE43" i="25"/>
  <c r="IE13" i="25"/>
  <c r="IE17" i="25"/>
  <c r="IE21" i="25"/>
  <c r="IE22" i="25"/>
  <c r="IE27" i="25"/>
  <c r="IE30" i="25"/>
  <c r="IE35" i="25"/>
  <c r="IE36" i="25"/>
  <c r="IE40" i="25"/>
  <c r="ID36" i="25"/>
  <c r="ID35" i="25"/>
  <c r="ID40" i="25"/>
  <c r="ID43" i="25"/>
  <c r="ID27" i="25"/>
  <c r="ID30" i="25"/>
  <c r="ID21" i="25"/>
  <c r="ID22" i="25"/>
  <c r="ID17" i="25"/>
  <c r="ID13" i="25"/>
  <c r="IC43" i="25"/>
  <c r="IA13" i="25"/>
  <c r="IC13" i="25"/>
  <c r="HU13" i="25"/>
  <c r="HV13" i="25"/>
  <c r="HW13" i="25"/>
  <c r="HX13" i="25"/>
  <c r="HY13" i="25"/>
  <c r="HZ13" i="25"/>
  <c r="IC17" i="25"/>
  <c r="IC21" i="25"/>
  <c r="IC22" i="25"/>
  <c r="IC27" i="25"/>
  <c r="IC30" i="25"/>
  <c r="IC35" i="25"/>
  <c r="IC36" i="25"/>
  <c r="IB43" i="25"/>
  <c r="IB35" i="25"/>
  <c r="IB21" i="25"/>
  <c r="IB40" i="25"/>
  <c r="IB36" i="25"/>
  <c r="IB30" i="25"/>
  <c r="IB27" i="25"/>
  <c r="IB22" i="25"/>
  <c r="IB17" i="25"/>
  <c r="IA17" i="25"/>
  <c r="IA22" i="25"/>
  <c r="IA27" i="25"/>
  <c r="IA30" i="25"/>
  <c r="IA36" i="25"/>
  <c r="IA40" i="25"/>
  <c r="IA43" i="25"/>
  <c r="HZ43" i="25"/>
  <c r="HZ17" i="25"/>
  <c r="HZ21" i="25"/>
  <c r="HZ22" i="25"/>
  <c r="HZ27" i="25"/>
  <c r="HZ30" i="25"/>
  <c r="HZ35" i="25"/>
  <c r="HZ36" i="25"/>
  <c r="HZ40" i="25"/>
  <c r="HY43" i="25"/>
  <c r="HY36" i="25"/>
  <c r="HY17" i="25"/>
  <c r="HY21" i="25"/>
  <c r="HY22" i="25"/>
  <c r="HY27" i="25"/>
  <c r="HY30" i="25"/>
  <c r="HY35" i="25"/>
  <c r="HY40" i="25"/>
  <c r="HX43" i="25"/>
  <c r="HX40" i="25"/>
  <c r="HX35" i="25"/>
  <c r="HX30" i="25"/>
  <c r="HX27" i="25"/>
  <c r="HX22" i="25"/>
  <c r="HX21" i="25"/>
  <c r="HX17" i="25"/>
  <c r="HW17" i="25"/>
  <c r="HW43" i="25"/>
  <c r="HW21" i="25"/>
  <c r="HW22" i="25"/>
  <c r="HW27" i="25"/>
  <c r="HW30" i="25"/>
  <c r="HW35" i="25"/>
  <c r="HW36" i="25"/>
  <c r="HW40" i="25"/>
  <c r="B6" i="45"/>
  <c r="HV17" i="25"/>
  <c r="HV21" i="25"/>
  <c r="HV22" i="25"/>
  <c r="HV27" i="25"/>
  <c r="HV30" i="25"/>
  <c r="HV35" i="25"/>
  <c r="HV36" i="25"/>
  <c r="HV40" i="25"/>
  <c r="HV43" i="25"/>
  <c r="HU43" i="25"/>
  <c r="HU17" i="25"/>
  <c r="HU21" i="25"/>
  <c r="HU22" i="25"/>
  <c r="HU27" i="25"/>
  <c r="HU30" i="25"/>
  <c r="HU35" i="25"/>
  <c r="HU36" i="25"/>
  <c r="HU40" i="25"/>
  <c r="D39" i="25" l="1"/>
  <c r="E39" i="25" s="1"/>
  <c r="IH57" i="25"/>
  <c r="IH62" i="25"/>
  <c r="IH54" i="25"/>
  <c r="IH64" i="25"/>
  <c r="IH56" i="25"/>
  <c r="IH63" i="25"/>
  <c r="IH55" i="25"/>
  <c r="IH61" i="25"/>
  <c r="IH53" i="25"/>
  <c r="IH60" i="25"/>
  <c r="IH52" i="25"/>
  <c r="IH59" i="25"/>
  <c r="IH51" i="25"/>
  <c r="IH66" i="25"/>
  <c r="IH58" i="25"/>
  <c r="IH50" i="25"/>
  <c r="IH65" i="25"/>
  <c r="IF62" i="25"/>
  <c r="IF54" i="25"/>
  <c r="IE62" i="25"/>
  <c r="IG59" i="25"/>
  <c r="IE63" i="25"/>
  <c r="IE55" i="25"/>
  <c r="IC61" i="25"/>
  <c r="IE50" i="25"/>
  <c r="IE52" i="25"/>
  <c r="IE60" i="25"/>
  <c r="IE64" i="25"/>
  <c r="IE65" i="25"/>
  <c r="IE66" i="25"/>
  <c r="IE51" i="25"/>
  <c r="HZ57" i="25"/>
  <c r="IE53" i="25"/>
  <c r="IE61" i="25"/>
  <c r="IE56" i="25"/>
  <c r="IE57" i="25"/>
  <c r="IE58" i="25"/>
  <c r="IE59" i="25"/>
  <c r="ID62" i="25"/>
  <c r="IE54" i="25"/>
  <c r="E16" i="47"/>
  <c r="IG52" i="25"/>
  <c r="IF64" i="25"/>
  <c r="IG51" i="25"/>
  <c r="IG65" i="25"/>
  <c r="IF61" i="25"/>
  <c r="IG64" i="25"/>
  <c r="E13" i="47"/>
  <c r="IG50" i="25"/>
  <c r="IG58" i="25"/>
  <c r="IG56" i="25"/>
  <c r="IF50" i="25"/>
  <c r="IF58" i="25"/>
  <c r="IF66" i="25"/>
  <c r="IG63" i="25"/>
  <c r="IG55" i="25"/>
  <c r="IF55" i="25"/>
  <c r="IF56" i="25"/>
  <c r="IG57" i="25"/>
  <c r="IF57" i="25"/>
  <c r="IF51" i="25"/>
  <c r="IF59" i="25"/>
  <c r="IG62" i="25"/>
  <c r="IG54" i="25"/>
  <c r="IG66" i="25"/>
  <c r="IF52" i="25"/>
  <c r="IF60" i="25"/>
  <c r="IG61" i="25"/>
  <c r="IG53" i="25"/>
  <c r="IF63" i="25"/>
  <c r="IF65" i="25"/>
  <c r="IF53" i="25"/>
  <c r="IG60" i="25"/>
  <c r="E10" i="47"/>
  <c r="E8" i="47"/>
  <c r="E15" i="47"/>
  <c r="E6" i="47"/>
  <c r="E14" i="47"/>
  <c r="E7" i="47"/>
  <c r="E9" i="47"/>
  <c r="E17" i="47"/>
  <c r="E12" i="47"/>
  <c r="ID59" i="25"/>
  <c r="ID66" i="25"/>
  <c r="ID58" i="25"/>
  <c r="ID60" i="25"/>
  <c r="ID65" i="25"/>
  <c r="ID55" i="25"/>
  <c r="ID64" i="25"/>
  <c r="ID54" i="25"/>
  <c r="ID61" i="25"/>
  <c r="ID63" i="25"/>
  <c r="ID52" i="25"/>
  <c r="ID56" i="25"/>
  <c r="ID53" i="25"/>
  <c r="ID51" i="25"/>
  <c r="ID50" i="25"/>
  <c r="ID57" i="25"/>
  <c r="HW50" i="25"/>
  <c r="HZ50" i="25"/>
  <c r="HW56" i="25"/>
  <c r="HX65" i="25"/>
  <c r="IB54" i="25"/>
  <c r="IC50" i="25"/>
  <c r="HU61" i="25"/>
  <c r="HU51" i="25"/>
  <c r="IB65" i="25"/>
  <c r="IC58" i="25"/>
  <c r="HU53" i="25"/>
  <c r="HW62" i="25"/>
  <c r="IB57" i="25"/>
  <c r="HU60" i="25"/>
  <c r="HW55" i="25"/>
  <c r="IB61" i="25"/>
  <c r="IB53" i="25"/>
  <c r="IC65" i="25"/>
  <c r="IC57" i="25"/>
  <c r="HW54" i="25"/>
  <c r="IB60" i="25"/>
  <c r="IB52" i="25"/>
  <c r="HV54" i="25"/>
  <c r="IC64" i="25"/>
  <c r="IC56" i="25"/>
  <c r="IB59" i="25"/>
  <c r="IB51" i="25"/>
  <c r="HU50" i="25"/>
  <c r="IC63" i="25"/>
  <c r="IC55" i="25"/>
  <c r="IB66" i="25"/>
  <c r="IB58" i="25"/>
  <c r="IB50" i="25"/>
  <c r="IC62" i="25"/>
  <c r="IC54" i="25"/>
  <c r="IC53" i="25"/>
  <c r="IB64" i="25"/>
  <c r="IB56" i="25"/>
  <c r="HZ62" i="25"/>
  <c r="IC60" i="25"/>
  <c r="IC52" i="25"/>
  <c r="HU65" i="25"/>
  <c r="HW63" i="25"/>
  <c r="IB63" i="25"/>
  <c r="IB55" i="25"/>
  <c r="HY51" i="25"/>
  <c r="IC59" i="25"/>
  <c r="IC51" i="25"/>
  <c r="IB62" i="25"/>
  <c r="IC66" i="25"/>
  <c r="HV64" i="25"/>
  <c r="HU58" i="25"/>
  <c r="HV61" i="25"/>
  <c r="HU57" i="25"/>
  <c r="HV56" i="25"/>
  <c r="HV53" i="25"/>
  <c r="HU52" i="25"/>
  <c r="HU66" i="25"/>
  <c r="HZ64" i="25"/>
  <c r="HZ54" i="25"/>
  <c r="HZ63" i="25"/>
  <c r="HZ52" i="25"/>
  <c r="HZ61" i="25"/>
  <c r="HZ60" i="25"/>
  <c r="HZ59" i="25"/>
  <c r="HZ66" i="25"/>
  <c r="HZ58" i="25"/>
  <c r="HZ65" i="25"/>
  <c r="HU56" i="25"/>
  <c r="HV51" i="25"/>
  <c r="HU63" i="25"/>
  <c r="HU55" i="25"/>
  <c r="HV66" i="25"/>
  <c r="HV58" i="25"/>
  <c r="HV50" i="25"/>
  <c r="HV60" i="25"/>
  <c r="HV52" i="25"/>
  <c r="HU64" i="25"/>
  <c r="HV59" i="25"/>
  <c r="HU62" i="25"/>
  <c r="HU54" i="25"/>
  <c r="HV65" i="25"/>
  <c r="HV57" i="25"/>
  <c r="HX58" i="25"/>
  <c r="HV63" i="25"/>
  <c r="HV55" i="25"/>
  <c r="HU59" i="25"/>
  <c r="HV62" i="25"/>
  <c r="HY56" i="25"/>
  <c r="IA62" i="25"/>
  <c r="IA51" i="25"/>
  <c r="IA52" i="25"/>
  <c r="IA61" i="25"/>
  <c r="IA59" i="25"/>
  <c r="IA66" i="25"/>
  <c r="IA58" i="25"/>
  <c r="IA57" i="25"/>
  <c r="IA64" i="25"/>
  <c r="IA56" i="25"/>
  <c r="IA50" i="25"/>
  <c r="IA65" i="25"/>
  <c r="IA63" i="25"/>
  <c r="IA55" i="25"/>
  <c r="IA54" i="25"/>
  <c r="IA53" i="25"/>
  <c r="IA60" i="25"/>
  <c r="HZ56" i="25"/>
  <c r="HZ55" i="25"/>
  <c r="HZ53" i="25"/>
  <c r="HZ51" i="25"/>
  <c r="HY50" i="25"/>
  <c r="HY65" i="25"/>
  <c r="HY64" i="25"/>
  <c r="HY59" i="25"/>
  <c r="HY57" i="25"/>
  <c r="HY53" i="25"/>
  <c r="HY63" i="25"/>
  <c r="HY55" i="25"/>
  <c r="HY62" i="25"/>
  <c r="HY54" i="25"/>
  <c r="HY61" i="25"/>
  <c r="HY60" i="25"/>
  <c r="HY52" i="25"/>
  <c r="HY66" i="25"/>
  <c r="HY58" i="25"/>
  <c r="HX63" i="25"/>
  <c r="HX57" i="25"/>
  <c r="HX64" i="25"/>
  <c r="HW61" i="25"/>
  <c r="HX55" i="25"/>
  <c r="HW52" i="25"/>
  <c r="HX62" i="25"/>
  <c r="HX54" i="25"/>
  <c r="HW59" i="25"/>
  <c r="HW51" i="25"/>
  <c r="HX61" i="25"/>
  <c r="HX53" i="25"/>
  <c r="HX56" i="25"/>
  <c r="HW53" i="25"/>
  <c r="HW60" i="25"/>
  <c r="HW58" i="25"/>
  <c r="HX60" i="25"/>
  <c r="HW65" i="25"/>
  <c r="HW57" i="25"/>
  <c r="HX50" i="25"/>
  <c r="HX59" i="25"/>
  <c r="HX51" i="25"/>
  <c r="HW66" i="25"/>
  <c r="HX52" i="25"/>
  <c r="HW64" i="25"/>
  <c r="HX66" i="25"/>
  <c r="HT43" i="25"/>
  <c r="HT40" i="25"/>
  <c r="HT36" i="25"/>
  <c r="HT35" i="25"/>
  <c r="HT30" i="25"/>
  <c r="HT27" i="25"/>
  <c r="HT22" i="25"/>
  <c r="HT21" i="25"/>
  <c r="HT17" i="25"/>
  <c r="HT13" i="25"/>
  <c r="D14" i="46"/>
  <c r="C14" i="46"/>
  <c r="B14" i="46"/>
  <c r="D13" i="46"/>
  <c r="C13" i="46"/>
  <c r="B13" i="46"/>
  <c r="D12" i="46"/>
  <c r="C12" i="46"/>
  <c r="B12" i="46"/>
  <c r="D11" i="46"/>
  <c r="C11" i="46"/>
  <c r="B11" i="46"/>
  <c r="D10" i="46"/>
  <c r="C10" i="46"/>
  <c r="B10" i="46"/>
  <c r="D9" i="46"/>
  <c r="C9" i="46"/>
  <c r="B9" i="46"/>
  <c r="D8" i="46"/>
  <c r="C8" i="46"/>
  <c r="B8" i="46"/>
  <c r="D7" i="46"/>
  <c r="C7" i="46"/>
  <c r="B7" i="46"/>
  <c r="D6" i="46"/>
  <c r="C6" i="46"/>
  <c r="B6" i="46"/>
  <c r="HS43" i="25"/>
  <c r="HS13" i="25"/>
  <c r="HS17" i="25"/>
  <c r="HS21" i="25"/>
  <c r="HS22" i="25"/>
  <c r="HS27" i="25"/>
  <c r="HS30" i="25"/>
  <c r="HS35" i="25"/>
  <c r="HS36" i="25"/>
  <c r="HS40" i="25"/>
  <c r="HR43" i="25"/>
  <c r="HR13" i="25"/>
  <c r="HR17" i="25"/>
  <c r="HR21" i="25"/>
  <c r="HR22" i="25"/>
  <c r="HR27" i="25"/>
  <c r="HR30" i="25"/>
  <c r="HR35" i="25"/>
  <c r="HR36" i="25"/>
  <c r="HR40" i="25"/>
  <c r="HP43" i="25"/>
  <c r="HQ43" i="25"/>
  <c r="HQ13" i="25"/>
  <c r="HQ17" i="25"/>
  <c r="HQ21" i="25"/>
  <c r="HQ22" i="25"/>
  <c r="HQ27" i="25"/>
  <c r="HQ30" i="25"/>
  <c r="HQ35" i="25"/>
  <c r="HQ36" i="25"/>
  <c r="HQ40" i="25"/>
  <c r="HP22" i="25"/>
  <c r="HP35" i="25"/>
  <c r="HP40" i="25"/>
  <c r="HP13" i="25"/>
  <c r="HP17" i="25"/>
  <c r="HP21" i="25"/>
  <c r="HP27" i="25"/>
  <c r="HP30" i="25"/>
  <c r="HP36" i="25"/>
  <c r="D7" i="45"/>
  <c r="D8" i="45"/>
  <c r="D9" i="45"/>
  <c r="D10" i="45"/>
  <c r="D11" i="45"/>
  <c r="D12" i="45"/>
  <c r="D13" i="45"/>
  <c r="D14" i="45"/>
  <c r="D15" i="45"/>
  <c r="D16" i="45"/>
  <c r="D6" i="45"/>
  <c r="C7" i="45"/>
  <c r="C8" i="45"/>
  <c r="C9" i="45"/>
  <c r="C10" i="45"/>
  <c r="C11" i="45"/>
  <c r="C12" i="45"/>
  <c r="C13" i="45"/>
  <c r="C14" i="45"/>
  <c r="C15" i="45"/>
  <c r="C16" i="45"/>
  <c r="C6" i="45"/>
  <c r="B7" i="45"/>
  <c r="B8" i="45"/>
  <c r="B9" i="45"/>
  <c r="B10" i="45"/>
  <c r="B11" i="45"/>
  <c r="B12" i="45"/>
  <c r="B13" i="45"/>
  <c r="B14" i="45"/>
  <c r="B15" i="45"/>
  <c r="B16" i="45"/>
  <c r="C7" i="44"/>
  <c r="C8" i="44"/>
  <c r="C9" i="44"/>
  <c r="C10" i="44"/>
  <c r="C11" i="44"/>
  <c r="C12" i="44"/>
  <c r="C13" i="44"/>
  <c r="C14" i="44"/>
  <c r="B7" i="44"/>
  <c r="B8" i="44"/>
  <c r="B9" i="44"/>
  <c r="B10" i="44"/>
  <c r="B11" i="44"/>
  <c r="B12" i="44"/>
  <c r="B13" i="44"/>
  <c r="B14" i="44"/>
  <c r="D7" i="44"/>
  <c r="D8" i="44"/>
  <c r="D9" i="44"/>
  <c r="D10" i="44"/>
  <c r="D11" i="44"/>
  <c r="D12" i="44"/>
  <c r="D13" i="44"/>
  <c r="D14" i="44"/>
  <c r="D6" i="44"/>
  <c r="C6" i="44"/>
  <c r="B6" i="44"/>
  <c r="C6" i="33"/>
  <c r="C6" i="35"/>
  <c r="C10" i="35"/>
  <c r="E10" i="35" s="1"/>
  <c r="HO13" i="25"/>
  <c r="HO17" i="25"/>
  <c r="HO21" i="25"/>
  <c r="HO27" i="25"/>
  <c r="HO30" i="25"/>
  <c r="HO36" i="25"/>
  <c r="HO40" i="25"/>
  <c r="HO43" i="25"/>
  <c r="HN43" i="25"/>
  <c r="HN13" i="25"/>
  <c r="HN17" i="25"/>
  <c r="HN21" i="25"/>
  <c r="HN22" i="25"/>
  <c r="HN27" i="25"/>
  <c r="HN30" i="25"/>
  <c r="HN35" i="25"/>
  <c r="HN36" i="25"/>
  <c r="HN40" i="25"/>
  <c r="HM36" i="25"/>
  <c r="HM43" i="25"/>
  <c r="HM40" i="25"/>
  <c r="HM35" i="25"/>
  <c r="HM30" i="25"/>
  <c r="HM27" i="25"/>
  <c r="HM22" i="25"/>
  <c r="HM21" i="25"/>
  <c r="HM17" i="25"/>
  <c r="HM13" i="25"/>
  <c r="HL13" i="25"/>
  <c r="HL17" i="25"/>
  <c r="HL21" i="25"/>
  <c r="HL22" i="25"/>
  <c r="HL27" i="25"/>
  <c r="HL30" i="25"/>
  <c r="HL35" i="25"/>
  <c r="HL40" i="25"/>
  <c r="HL43" i="25"/>
  <c r="HK13" i="25"/>
  <c r="HK43" i="25"/>
  <c r="HK30" i="25"/>
  <c r="HK17" i="25"/>
  <c r="HK21" i="25"/>
  <c r="HK22" i="25"/>
  <c r="HK27" i="25"/>
  <c r="HK35" i="25"/>
  <c r="HK36" i="25"/>
  <c r="HK40" i="25"/>
  <c r="HJ43" i="25"/>
  <c r="HJ40" i="25"/>
  <c r="HJ36" i="25"/>
  <c r="HJ35" i="25"/>
  <c r="HJ27" i="25"/>
  <c r="HJ17" i="25"/>
  <c r="HJ21" i="25"/>
  <c r="HJ22" i="25"/>
  <c r="HJ25" i="25"/>
  <c r="HI43" i="25"/>
  <c r="HH35" i="25"/>
  <c r="HI21" i="25"/>
  <c r="HH21" i="25"/>
  <c r="HH30" i="25"/>
  <c r="HG30" i="25"/>
  <c r="HI17" i="25"/>
  <c r="HI22" i="25"/>
  <c r="HI25" i="25"/>
  <c r="HI34" i="25"/>
  <c r="HI36" i="25"/>
  <c r="HI40" i="25"/>
  <c r="HH43" i="25"/>
  <c r="HH40" i="25"/>
  <c r="HH36" i="25"/>
  <c r="HH34" i="25"/>
  <c r="HH25" i="25"/>
  <c r="HH22" i="25"/>
  <c r="HH17" i="25"/>
  <c r="HG43" i="25"/>
  <c r="HG17" i="25"/>
  <c r="HG21" i="25"/>
  <c r="HG22" i="25"/>
  <c r="HG25" i="25"/>
  <c r="HG34" i="25"/>
  <c r="HG35" i="25"/>
  <c r="HG40" i="25"/>
  <c r="HF43" i="25"/>
  <c r="HF17" i="25"/>
  <c r="HF21" i="25"/>
  <c r="HF22" i="25"/>
  <c r="HF25" i="25"/>
  <c r="HF34" i="25"/>
  <c r="HF35" i="25"/>
  <c r="HF36" i="25"/>
  <c r="HF40" i="25"/>
  <c r="HE43" i="25"/>
  <c r="HE25" i="25"/>
  <c r="HE34" i="25"/>
  <c r="HE35" i="25"/>
  <c r="HE36" i="25"/>
  <c r="HE40" i="25"/>
  <c r="HE21" i="25"/>
  <c r="HE22" i="25"/>
  <c r="HE17" i="25"/>
  <c r="HD43" i="25"/>
  <c r="HD35" i="25"/>
  <c r="HD34" i="25"/>
  <c r="HD36" i="25"/>
  <c r="HD40" i="25"/>
  <c r="HD30" i="25"/>
  <c r="HD25" i="25"/>
  <c r="HD21" i="25"/>
  <c r="HD22" i="25"/>
  <c r="HD17" i="25"/>
  <c r="HC43" i="25"/>
  <c r="HC36" i="25"/>
  <c r="HC40" i="25"/>
  <c r="HC34" i="25"/>
  <c r="HC30" i="25"/>
  <c r="HC21" i="25"/>
  <c r="HC22" i="25"/>
  <c r="HC17" i="25"/>
  <c r="HA43" i="25"/>
  <c r="HB43" i="25"/>
  <c r="HA34" i="25"/>
  <c r="HA35" i="25"/>
  <c r="HA36" i="25"/>
  <c r="HA40" i="25"/>
  <c r="HA30" i="25"/>
  <c r="HA25" i="25"/>
  <c r="HA21" i="25"/>
  <c r="HA22" i="25"/>
  <c r="HA17" i="25"/>
  <c r="HB40" i="25"/>
  <c r="HB34" i="25"/>
  <c r="HB35" i="25"/>
  <c r="HB36" i="25"/>
  <c r="GZ36" i="25"/>
  <c r="HB25" i="25"/>
  <c r="HB21" i="25"/>
  <c r="HB22" i="25"/>
  <c r="HB17" i="25"/>
  <c r="GZ21" i="25"/>
  <c r="GZ43" i="25"/>
  <c r="GZ17" i="25"/>
  <c r="GZ22" i="25"/>
  <c r="GZ25" i="25"/>
  <c r="GZ30" i="25"/>
  <c r="GZ34" i="25"/>
  <c r="GZ35" i="25"/>
  <c r="GZ40" i="25"/>
  <c r="GY43" i="25"/>
  <c r="GY40" i="25"/>
  <c r="GY34" i="25"/>
  <c r="GY35" i="25"/>
  <c r="GY36" i="25"/>
  <c r="GY30" i="25"/>
  <c r="GY25" i="25"/>
  <c r="GY22" i="25"/>
  <c r="GY17" i="25"/>
  <c r="GX43" i="25"/>
  <c r="GX40" i="25"/>
  <c r="GX34" i="25"/>
  <c r="GX35" i="25"/>
  <c r="GX36" i="25"/>
  <c r="GX30" i="25"/>
  <c r="GX25" i="25"/>
  <c r="GX21" i="25"/>
  <c r="GX22" i="25"/>
  <c r="GW43" i="25"/>
  <c r="GV43" i="25"/>
  <c r="GW40" i="25"/>
  <c r="GW34" i="25"/>
  <c r="GW35" i="25"/>
  <c r="GW36" i="25"/>
  <c r="GW30" i="25"/>
  <c r="GW25" i="25"/>
  <c r="GW21" i="25"/>
  <c r="GW22" i="25"/>
  <c r="GV17" i="25"/>
  <c r="GV21" i="25"/>
  <c r="GV22" i="25"/>
  <c r="GV25" i="25"/>
  <c r="GV30" i="25"/>
  <c r="GV34" i="25"/>
  <c r="GV35" i="25"/>
  <c r="GV36" i="25"/>
  <c r="GV40" i="25"/>
  <c r="GU43" i="25"/>
  <c r="GU40" i="25"/>
  <c r="GU17" i="25"/>
  <c r="GU22" i="25"/>
  <c r="GU21" i="25"/>
  <c r="GU36" i="25"/>
  <c r="GU35" i="25"/>
  <c r="GU34" i="25"/>
  <c r="GU30" i="25"/>
  <c r="GU25" i="25"/>
  <c r="GT43" i="25"/>
  <c r="GT21" i="25"/>
  <c r="GT22" i="25"/>
  <c r="GT25" i="25"/>
  <c r="GT30" i="25"/>
  <c r="GT34" i="25"/>
  <c r="GT35" i="25"/>
  <c r="GT36" i="25"/>
  <c r="GT40" i="25"/>
  <c r="GT17" i="25"/>
  <c r="HK65" i="25" l="1"/>
  <c r="HL53" i="25"/>
  <c r="HN51" i="25"/>
  <c r="HO54" i="25"/>
  <c r="HS56" i="25"/>
  <c r="HP51" i="25"/>
  <c r="HQ52" i="25"/>
  <c r="HS55" i="25"/>
  <c r="HN52" i="25"/>
  <c r="HQ57" i="25"/>
  <c r="HO59" i="25"/>
  <c r="HP61" i="25"/>
  <c r="HR53" i="25"/>
  <c r="HP54" i="25"/>
  <c r="HS53" i="25"/>
  <c r="HL54" i="25"/>
  <c r="HN65" i="25"/>
  <c r="HN59" i="25"/>
  <c r="HQ51" i="25"/>
  <c r="HS65" i="25"/>
  <c r="HL60" i="25"/>
  <c r="HN61" i="25"/>
  <c r="HO61" i="25"/>
  <c r="HQ50" i="25"/>
  <c r="HS63" i="25"/>
  <c r="HP55" i="25"/>
  <c r="HQ65" i="25"/>
  <c r="HP53" i="25"/>
  <c r="HL59" i="25"/>
  <c r="HL51" i="25"/>
  <c r="HN66" i="25"/>
  <c r="HN58" i="25"/>
  <c r="HN50" i="25"/>
  <c r="HO60" i="25"/>
  <c r="HO52" i="25"/>
  <c r="HP60" i="25"/>
  <c r="HP52" i="25"/>
  <c r="HQ64" i="25"/>
  <c r="HQ56" i="25"/>
  <c r="HR59" i="25"/>
  <c r="HR51" i="25"/>
  <c r="HS62" i="25"/>
  <c r="HS54" i="25"/>
  <c r="HT53" i="25"/>
  <c r="HN57" i="25"/>
  <c r="HN64" i="25"/>
  <c r="HP58" i="25"/>
  <c r="HS60" i="25"/>
  <c r="HL52" i="25"/>
  <c r="HL58" i="25"/>
  <c r="HO51" i="25"/>
  <c r="HP59" i="25"/>
  <c r="HQ55" i="25"/>
  <c r="HR58" i="25"/>
  <c r="HS61" i="25"/>
  <c r="HL65" i="25"/>
  <c r="HN56" i="25"/>
  <c r="HO66" i="25"/>
  <c r="HO50" i="25"/>
  <c r="HP50" i="25"/>
  <c r="HQ54" i="25"/>
  <c r="HR57" i="25"/>
  <c r="HS52" i="25"/>
  <c r="HL64" i="25"/>
  <c r="HL56" i="25"/>
  <c r="HN63" i="25"/>
  <c r="HN55" i="25"/>
  <c r="HO65" i="25"/>
  <c r="HO57" i="25"/>
  <c r="HP65" i="25"/>
  <c r="HP57" i="25"/>
  <c r="HQ61" i="25"/>
  <c r="HQ53" i="25"/>
  <c r="HR64" i="25"/>
  <c r="HR56" i="25"/>
  <c r="HS59" i="25"/>
  <c r="HS51" i="25"/>
  <c r="HO53" i="25"/>
  <c r="HK58" i="25"/>
  <c r="HL50" i="25"/>
  <c r="HQ63" i="25"/>
  <c r="HL57" i="25"/>
  <c r="HO58" i="25"/>
  <c r="HP66" i="25"/>
  <c r="HQ62" i="25"/>
  <c r="HR65" i="25"/>
  <c r="HK52" i="25"/>
  <c r="HL63" i="25"/>
  <c r="HL55" i="25"/>
  <c r="HN62" i="25"/>
  <c r="HN54" i="25"/>
  <c r="HO64" i="25"/>
  <c r="HO56" i="25"/>
  <c r="HP64" i="25"/>
  <c r="HP56" i="25"/>
  <c r="HQ60" i="25"/>
  <c r="HR63" i="25"/>
  <c r="HR55" i="25"/>
  <c r="HS66" i="25"/>
  <c r="HS58" i="25"/>
  <c r="HS50" i="25"/>
  <c r="HL62" i="25"/>
  <c r="HP63" i="25"/>
  <c r="HQ59" i="25"/>
  <c r="HS57" i="25"/>
  <c r="HR60" i="25"/>
  <c r="HR52" i="25"/>
  <c r="HL66" i="25"/>
  <c r="HR66" i="25"/>
  <c r="HR50" i="25"/>
  <c r="HN53" i="25"/>
  <c r="HO63" i="25"/>
  <c r="HO55" i="25"/>
  <c r="HR62" i="25"/>
  <c r="HR54" i="25"/>
  <c r="HK50" i="25"/>
  <c r="HL61" i="25"/>
  <c r="HN60" i="25"/>
  <c r="HO62" i="25"/>
  <c r="HP62" i="25"/>
  <c r="HQ66" i="25"/>
  <c r="HQ58" i="25"/>
  <c r="HR61" i="25"/>
  <c r="HS64" i="25"/>
  <c r="HT59" i="25"/>
  <c r="HT60" i="25"/>
  <c r="HT52" i="25"/>
  <c r="HT66" i="25"/>
  <c r="HT58" i="25"/>
  <c r="HT50" i="25"/>
  <c r="HT65" i="25"/>
  <c r="HT57" i="25"/>
  <c r="HT64" i="25"/>
  <c r="HT56" i="25"/>
  <c r="HT63" i="25"/>
  <c r="HT55" i="25"/>
  <c r="HT51" i="25"/>
  <c r="HT62" i="25"/>
  <c r="HT54" i="25"/>
  <c r="HT61" i="25"/>
  <c r="C13" i="25"/>
  <c r="E7" i="46"/>
  <c r="E14" i="46"/>
  <c r="E8" i="46"/>
  <c r="E13" i="46"/>
  <c r="E11" i="46"/>
  <c r="E6" i="46"/>
  <c r="E9" i="46"/>
  <c r="E10" i="46"/>
  <c r="E12" i="46"/>
  <c r="D27" i="25"/>
  <c r="E6" i="45"/>
  <c r="E6" i="44"/>
  <c r="D13" i="25"/>
  <c r="HK64" i="25"/>
  <c r="HK63" i="25"/>
  <c r="HK55" i="25"/>
  <c r="B13" i="25"/>
  <c r="HK62" i="25"/>
  <c r="E11" i="45"/>
  <c r="B27" i="25"/>
  <c r="HJ50" i="25"/>
  <c r="HJ65" i="25"/>
  <c r="HJ57" i="25"/>
  <c r="HJ64" i="25"/>
  <c r="HJ56" i="25"/>
  <c r="HJ63" i="25"/>
  <c r="HJ55" i="25"/>
  <c r="HJ62" i="25"/>
  <c r="HJ54" i="25"/>
  <c r="E8" i="45"/>
  <c r="HJ61" i="25"/>
  <c r="HJ53" i="25"/>
  <c r="HJ60" i="25"/>
  <c r="HJ52" i="25"/>
  <c r="HJ59" i="25"/>
  <c r="HJ51" i="25"/>
  <c r="HJ66" i="25"/>
  <c r="HJ58" i="25"/>
  <c r="C27" i="25"/>
  <c r="E9" i="45"/>
  <c r="E13" i="45"/>
  <c r="E16" i="45"/>
  <c r="E12" i="45"/>
  <c r="E15" i="45"/>
  <c r="E7" i="45"/>
  <c r="E10" i="45"/>
  <c r="E14" i="45"/>
  <c r="E7" i="44"/>
  <c r="E11" i="44"/>
  <c r="E14" i="44"/>
  <c r="E10" i="44"/>
  <c r="E9" i="44"/>
  <c r="E13" i="44"/>
  <c r="E8" i="44"/>
  <c r="E12" i="44"/>
  <c r="GS43" i="25"/>
  <c r="GS35" i="25"/>
  <c r="GS36" i="25"/>
  <c r="GS40" i="25"/>
  <c r="GS30" i="25"/>
  <c r="GS34" i="25"/>
  <c r="GS25" i="25"/>
  <c r="GR17" i="25"/>
  <c r="GS17" i="25"/>
  <c r="GR21" i="25"/>
  <c r="GS21" i="25"/>
  <c r="GR22" i="25"/>
  <c r="GS22" i="25"/>
  <c r="GR25" i="25"/>
  <c r="GR30" i="25"/>
  <c r="GR34" i="25"/>
  <c r="GR36" i="25"/>
  <c r="GR40" i="25"/>
  <c r="GR43" i="25"/>
  <c r="GQ43" i="25"/>
  <c r="GQ21" i="25"/>
  <c r="GQ22" i="25"/>
  <c r="GQ25" i="25"/>
  <c r="GQ30" i="25"/>
  <c r="GQ34" i="25"/>
  <c r="GQ36" i="25"/>
  <c r="GQ40" i="25"/>
  <c r="GQ17" i="25"/>
  <c r="GP43" i="25"/>
  <c r="GP17" i="25"/>
  <c r="GP21" i="25"/>
  <c r="GP22" i="25"/>
  <c r="GP25" i="25"/>
  <c r="GP30" i="25"/>
  <c r="GP34" i="25"/>
  <c r="GP35" i="25"/>
  <c r="GP36" i="25"/>
  <c r="GP40" i="25"/>
  <c r="GO17" i="25"/>
  <c r="GO21" i="25"/>
  <c r="GO22" i="25"/>
  <c r="GO25" i="25"/>
  <c r="GO30" i="25"/>
  <c r="GO34" i="25"/>
  <c r="GO35" i="25"/>
  <c r="GO36" i="25"/>
  <c r="GO40" i="25"/>
  <c r="GO43" i="25"/>
  <c r="GN17" i="25"/>
  <c r="GN21" i="25"/>
  <c r="GN22" i="25"/>
  <c r="GN25" i="25"/>
  <c r="GN30" i="25"/>
  <c r="GN34" i="25"/>
  <c r="GN35" i="25"/>
  <c r="GN36" i="25"/>
  <c r="GN40" i="25"/>
  <c r="GN43" i="25"/>
  <c r="GM43" i="25"/>
  <c r="GM17" i="25"/>
  <c r="GM21" i="25"/>
  <c r="GM22" i="25"/>
  <c r="GM25" i="25"/>
  <c r="GM30" i="25"/>
  <c r="GM34" i="25"/>
  <c r="GM35" i="25"/>
  <c r="GM36" i="25"/>
  <c r="GM40" i="25"/>
  <c r="GL43" i="25"/>
  <c r="GL36" i="25"/>
  <c r="GL17" i="25"/>
  <c r="GL21" i="25"/>
  <c r="GL22" i="25"/>
  <c r="GL25" i="25"/>
  <c r="GL30" i="25"/>
  <c r="GL34" i="25"/>
  <c r="GL35" i="25"/>
  <c r="GL40" i="25"/>
  <c r="GK17" i="25"/>
  <c r="GK21" i="25"/>
  <c r="GK22" i="25"/>
  <c r="GK25" i="25"/>
  <c r="GK30" i="25"/>
  <c r="GK34" i="25"/>
  <c r="GK35" i="25"/>
  <c r="GK36" i="25"/>
  <c r="GK40" i="25"/>
  <c r="GK43" i="25"/>
  <c r="GJ43" i="25"/>
  <c r="GJ17" i="25"/>
  <c r="GJ21" i="25"/>
  <c r="GJ22" i="25"/>
  <c r="GJ25" i="25"/>
  <c r="GJ30" i="25"/>
  <c r="GJ34" i="25"/>
  <c r="GJ35" i="25"/>
  <c r="GJ36" i="25"/>
  <c r="GJ40" i="25"/>
  <c r="GI40" i="25"/>
  <c r="GI36" i="25"/>
  <c r="GI35" i="25"/>
  <c r="GI34" i="25"/>
  <c r="GI30" i="25"/>
  <c r="GI25" i="25"/>
  <c r="GI43" i="25"/>
  <c r="GI22" i="25"/>
  <c r="GI21" i="25"/>
  <c r="GI17" i="25"/>
  <c r="HK56" i="25" l="1"/>
  <c r="HK66" i="25"/>
  <c r="HK53" i="25"/>
  <c r="HK59" i="25"/>
  <c r="HK61" i="25"/>
  <c r="HK51" i="25"/>
  <c r="HK57" i="25"/>
  <c r="HK60" i="25"/>
  <c r="HK54" i="25"/>
  <c r="E13" i="25"/>
  <c r="E27" i="25"/>
  <c r="D17" i="25"/>
  <c r="D6" i="43"/>
  <c r="HF60" i="25" l="1"/>
  <c r="HF52" i="25"/>
  <c r="HF64" i="25"/>
  <c r="HF56" i="25"/>
  <c r="HF53" i="25"/>
  <c r="HF55" i="25"/>
  <c r="HF66" i="25"/>
  <c r="HF65" i="25"/>
  <c r="HF62" i="25"/>
  <c r="HF59" i="25"/>
  <c r="HF58" i="25"/>
  <c r="HF54" i="25"/>
  <c r="HF51" i="25"/>
  <c r="HF57" i="25"/>
  <c r="HF50" i="25"/>
  <c r="HF61" i="25"/>
  <c r="HF63" i="25"/>
  <c r="HM51" i="25"/>
  <c r="HM66" i="25"/>
  <c r="HM58" i="25"/>
  <c r="HM59" i="25"/>
  <c r="HM53" i="25"/>
  <c r="HM50" i="25"/>
  <c r="HM54" i="25"/>
  <c r="HM65" i="25"/>
  <c r="HM62" i="25"/>
  <c r="HM57" i="25"/>
  <c r="HM61" i="25"/>
  <c r="HM55" i="25"/>
  <c r="HM60" i="25"/>
  <c r="HM52" i="25"/>
  <c r="HM56" i="25"/>
  <c r="HM64" i="25"/>
  <c r="HM63" i="25"/>
  <c r="HH51" i="25"/>
  <c r="HH56" i="25"/>
  <c r="HH61" i="25"/>
  <c r="HH58" i="25"/>
  <c r="HH63" i="25"/>
  <c r="HH53" i="25"/>
  <c r="HH55" i="25"/>
  <c r="HH60" i="25"/>
  <c r="HH66" i="25"/>
  <c r="HH65" i="25"/>
  <c r="HH57" i="25"/>
  <c r="HH50" i="25"/>
  <c r="HH54" i="25"/>
  <c r="HH59" i="25"/>
  <c r="HH52" i="25"/>
  <c r="HH64" i="25"/>
  <c r="HH62" i="25"/>
  <c r="B17" i="25"/>
  <c r="C17" i="25"/>
  <c r="HG53" i="25" l="1"/>
  <c r="HG52" i="25"/>
  <c r="HG65" i="25"/>
  <c r="HG63" i="25"/>
  <c r="HG66" i="25"/>
  <c r="HG55" i="25"/>
  <c r="HG50" i="25"/>
  <c r="HG57" i="25"/>
  <c r="HG54" i="25"/>
  <c r="HG60" i="25"/>
  <c r="HG59" i="25"/>
  <c r="HG51" i="25"/>
  <c r="HG64" i="25"/>
  <c r="HG58" i="25"/>
  <c r="HG56" i="25"/>
  <c r="HG62" i="25"/>
  <c r="HG61" i="25"/>
  <c r="E17" i="25"/>
  <c r="D14" i="43"/>
  <c r="C14" i="43"/>
  <c r="B14" i="43"/>
  <c r="D13" i="43"/>
  <c r="C13" i="43"/>
  <c r="B13" i="43"/>
  <c r="D12" i="43"/>
  <c r="C12" i="43"/>
  <c r="B12" i="43"/>
  <c r="D11" i="43"/>
  <c r="C11" i="43"/>
  <c r="B11" i="43"/>
  <c r="D10" i="43"/>
  <c r="C10" i="43"/>
  <c r="B10" i="43"/>
  <c r="D9" i="43"/>
  <c r="C9" i="43"/>
  <c r="B9" i="43"/>
  <c r="D8" i="43"/>
  <c r="C8" i="43"/>
  <c r="B8" i="43"/>
  <c r="D7" i="43"/>
  <c r="C7" i="43"/>
  <c r="B7" i="43"/>
  <c r="C6" i="43"/>
  <c r="B6" i="43"/>
  <c r="HB60" i="25" l="1"/>
  <c r="HB56" i="25"/>
  <c r="HB53" i="25"/>
  <c r="HB63" i="25"/>
  <c r="HB51" i="25"/>
  <c r="HB50" i="25"/>
  <c r="HB55" i="25"/>
  <c r="HB66" i="25"/>
  <c r="HB65" i="25"/>
  <c r="HB57" i="25"/>
  <c r="HB62" i="25"/>
  <c r="HB61" i="25"/>
  <c r="HB64" i="25"/>
  <c r="HB54" i="25"/>
  <c r="HB58" i="25"/>
  <c r="HB52" i="25"/>
  <c r="HB59" i="25"/>
  <c r="HI64" i="25"/>
  <c r="HI54" i="25"/>
  <c r="HI56" i="25"/>
  <c r="HI63" i="25"/>
  <c r="HI55" i="25"/>
  <c r="HI58" i="25"/>
  <c r="HI65" i="25"/>
  <c r="HI61" i="25"/>
  <c r="HI60" i="25"/>
  <c r="HI66" i="25"/>
  <c r="HI57" i="25"/>
  <c r="HI53" i="25"/>
  <c r="HI59" i="25"/>
  <c r="HI50" i="25"/>
  <c r="HI52" i="25"/>
  <c r="HI51" i="25"/>
  <c r="HI62" i="25"/>
  <c r="E7" i="43"/>
  <c r="E11" i="43"/>
  <c r="E6" i="43"/>
  <c r="E10" i="43"/>
  <c r="E14" i="43"/>
  <c r="E13" i="43"/>
  <c r="E9" i="43"/>
  <c r="E8" i="43"/>
  <c r="E12" i="43"/>
  <c r="E6" i="42"/>
  <c r="HE54" i="25" l="1"/>
  <c r="HE64" i="25"/>
  <c r="HE62" i="25"/>
  <c r="HE60" i="25"/>
  <c r="HE51" i="25"/>
  <c r="HE50" i="25"/>
  <c r="HE61" i="25"/>
  <c r="HE56" i="25"/>
  <c r="HE63" i="25"/>
  <c r="HE52" i="25"/>
  <c r="HE66" i="25"/>
  <c r="HE55" i="25"/>
  <c r="HE53" i="25"/>
  <c r="HE59" i="25"/>
  <c r="HE65" i="25"/>
  <c r="HE57" i="25"/>
  <c r="HE58" i="25"/>
  <c r="HD66" i="25"/>
  <c r="HD54" i="25"/>
  <c r="HD60" i="25"/>
  <c r="HD56" i="25"/>
  <c r="HD55" i="25"/>
  <c r="HD52" i="25"/>
  <c r="HD62" i="25"/>
  <c r="HD59" i="25"/>
  <c r="HD65" i="25"/>
  <c r="HD57" i="25"/>
  <c r="HD64" i="25"/>
  <c r="HD63" i="25"/>
  <c r="HD51" i="25"/>
  <c r="HD61" i="25"/>
  <c r="HD50" i="25"/>
  <c r="HD53" i="25"/>
  <c r="HD58" i="25"/>
  <c r="HC52" i="25"/>
  <c r="HC57" i="25"/>
  <c r="HC65" i="25"/>
  <c r="HC55" i="25"/>
  <c r="HC58" i="25"/>
  <c r="HC62" i="25"/>
  <c r="HC63" i="25"/>
  <c r="HC51" i="25"/>
  <c r="HC54" i="25"/>
  <c r="HC59" i="25"/>
  <c r="HC64" i="25"/>
  <c r="HC53" i="25"/>
  <c r="HC66" i="25"/>
  <c r="HC50" i="25"/>
  <c r="HC56" i="25"/>
  <c r="HC61" i="25"/>
  <c r="HC60" i="25"/>
  <c r="GH43" i="25"/>
  <c r="GH8" i="25"/>
  <c r="GH21" i="25"/>
  <c r="GH22" i="25"/>
  <c r="GH25" i="25"/>
  <c r="GH30" i="25"/>
  <c r="GH34" i="25"/>
  <c r="GH35" i="25"/>
  <c r="GH36" i="25"/>
  <c r="GH40" i="25"/>
  <c r="GY55" i="25" l="1"/>
  <c r="GY58" i="25"/>
  <c r="GY51" i="25"/>
  <c r="GY59" i="25"/>
  <c r="GY52" i="25"/>
  <c r="GY56" i="25"/>
  <c r="GY54" i="25"/>
  <c r="GY65" i="25"/>
  <c r="GY57" i="25"/>
  <c r="GY53" i="25"/>
  <c r="GY64" i="25"/>
  <c r="GY63" i="25"/>
  <c r="GY50" i="25"/>
  <c r="GY61" i="25"/>
  <c r="GY60" i="25"/>
  <c r="GY66" i="25"/>
  <c r="GY62" i="25"/>
  <c r="GZ52" i="25"/>
  <c r="GZ63" i="25"/>
  <c r="GZ66" i="25"/>
  <c r="GZ64" i="25"/>
  <c r="GZ62" i="25"/>
  <c r="GZ59" i="25"/>
  <c r="GZ50" i="25"/>
  <c r="GZ53" i="25"/>
  <c r="GZ65" i="25"/>
  <c r="GZ56" i="25"/>
  <c r="GZ54" i="25"/>
  <c r="GZ57" i="25"/>
  <c r="GZ60" i="25"/>
  <c r="GZ61" i="25"/>
  <c r="GZ55" i="25"/>
  <c r="GZ58" i="25"/>
  <c r="GZ51" i="25"/>
  <c r="GX51" i="25"/>
  <c r="GX59" i="25"/>
  <c r="GX60" i="25"/>
  <c r="GX55" i="25"/>
  <c r="GX65" i="25"/>
  <c r="GX56" i="25"/>
  <c r="GX66" i="25"/>
  <c r="GX53" i="25"/>
  <c r="GX54" i="25"/>
  <c r="GX61" i="25"/>
  <c r="GX50" i="25"/>
  <c r="GX52" i="25"/>
  <c r="GX58" i="25"/>
  <c r="GX64" i="25"/>
  <c r="GX57" i="25"/>
  <c r="GX63" i="25"/>
  <c r="GX62" i="25"/>
  <c r="GG43" i="25"/>
  <c r="GG34" i="25"/>
  <c r="GG25" i="25"/>
  <c r="GG8" i="25"/>
  <c r="GG21" i="25"/>
  <c r="GG22" i="25"/>
  <c r="GG30" i="25"/>
  <c r="GG35" i="25"/>
  <c r="GG36" i="25"/>
  <c r="GG40" i="25"/>
  <c r="D6" i="42"/>
  <c r="GT50" i="25" l="1"/>
  <c r="GT57" i="25"/>
  <c r="GT56" i="25"/>
  <c r="GT53" i="25"/>
  <c r="GT64" i="25"/>
  <c r="GT60" i="25"/>
  <c r="GT61" i="25"/>
  <c r="GT58" i="25"/>
  <c r="GT65" i="25"/>
  <c r="GT52" i="25"/>
  <c r="GT66" i="25"/>
  <c r="GT62" i="25"/>
  <c r="GT51" i="25"/>
  <c r="GT63" i="25"/>
  <c r="GT59" i="25"/>
  <c r="GT55" i="25"/>
  <c r="GT54" i="25"/>
  <c r="GV51" i="25"/>
  <c r="GV57" i="25"/>
  <c r="GV60" i="25"/>
  <c r="GV64" i="25"/>
  <c r="GV53" i="25"/>
  <c r="GV58" i="25"/>
  <c r="GV50" i="25"/>
  <c r="GV56" i="25"/>
  <c r="GV54" i="25"/>
  <c r="GV65" i="25"/>
  <c r="GV63" i="25"/>
  <c r="GV59" i="25"/>
  <c r="GV66" i="25"/>
  <c r="GV61" i="25"/>
  <c r="GV55" i="25"/>
  <c r="GV52" i="25"/>
  <c r="GV62" i="25"/>
  <c r="HA58" i="25"/>
  <c r="HA55" i="25"/>
  <c r="HA65" i="25"/>
  <c r="HA51" i="25"/>
  <c r="HA66" i="25"/>
  <c r="HA61" i="25"/>
  <c r="HA57" i="25"/>
  <c r="HA64" i="25"/>
  <c r="HA62" i="25"/>
  <c r="HA54" i="25"/>
  <c r="HA56" i="25"/>
  <c r="HA53" i="25"/>
  <c r="HA52" i="25"/>
  <c r="HA63" i="25"/>
  <c r="HA50" i="25"/>
  <c r="HA59" i="25"/>
  <c r="HA60" i="25"/>
  <c r="D12" i="42"/>
  <c r="GW61" i="25" l="1"/>
  <c r="GW64" i="25"/>
  <c r="GW51" i="25"/>
  <c r="GW54" i="25"/>
  <c r="GW60" i="25"/>
  <c r="GW56" i="25"/>
  <c r="GW59" i="25"/>
  <c r="GW55" i="25"/>
  <c r="GW52" i="25"/>
  <c r="GW53" i="25"/>
  <c r="GW63" i="25"/>
  <c r="GW58" i="25"/>
  <c r="GW50" i="25"/>
  <c r="GW66" i="25"/>
  <c r="GW62" i="25"/>
  <c r="GW65" i="25"/>
  <c r="GW57" i="25"/>
  <c r="GU57" i="25"/>
  <c r="GU52" i="25"/>
  <c r="GU66" i="25"/>
  <c r="GU51" i="25"/>
  <c r="GU53" i="25"/>
  <c r="GU62" i="25"/>
  <c r="GU64" i="25"/>
  <c r="GU65" i="25"/>
  <c r="GU58" i="25"/>
  <c r="GU63" i="25"/>
  <c r="GU55" i="25"/>
  <c r="GU50" i="25"/>
  <c r="GU60" i="25"/>
  <c r="GU61" i="25"/>
  <c r="GU54" i="25"/>
  <c r="GU56" i="25"/>
  <c r="GU59" i="25"/>
  <c r="GF43" i="25"/>
  <c r="GF8" i="25"/>
  <c r="GF21" i="25"/>
  <c r="GF22" i="25"/>
  <c r="GF30" i="25"/>
  <c r="GF35" i="25"/>
  <c r="GF36" i="25"/>
  <c r="GF40" i="25"/>
  <c r="GR63" i="25" l="1"/>
  <c r="GR54" i="25"/>
  <c r="GR52" i="25"/>
  <c r="GR56" i="25"/>
  <c r="GR59" i="25"/>
  <c r="GR66" i="25"/>
  <c r="GR65" i="25"/>
  <c r="GR60" i="25"/>
  <c r="GR51" i="25"/>
  <c r="GR55" i="25"/>
  <c r="GR62" i="25"/>
  <c r="GR61" i="25"/>
  <c r="GR53" i="25"/>
  <c r="GR64" i="25"/>
  <c r="GR57" i="25"/>
  <c r="GR58" i="25"/>
  <c r="GQ58" i="25"/>
  <c r="GQ54" i="25"/>
  <c r="GQ52" i="25"/>
  <c r="GQ57" i="25"/>
  <c r="GQ53" i="25"/>
  <c r="GQ66" i="25"/>
  <c r="GQ64" i="25"/>
  <c r="GQ55" i="25"/>
  <c r="GQ60" i="25"/>
  <c r="GQ65" i="25"/>
  <c r="GQ59" i="25"/>
  <c r="GQ56" i="25"/>
  <c r="GQ61" i="25"/>
  <c r="GQ63" i="25"/>
  <c r="GQ51" i="25"/>
  <c r="GQ62" i="25"/>
  <c r="GP56" i="25"/>
  <c r="GP62" i="25"/>
  <c r="GP60" i="25"/>
  <c r="GP66" i="25"/>
  <c r="GP52" i="25"/>
  <c r="GP58" i="25"/>
  <c r="GP53" i="25"/>
  <c r="GP59" i="25"/>
  <c r="GP55" i="25"/>
  <c r="GP61" i="25"/>
  <c r="GP54" i="25"/>
  <c r="GP57" i="25"/>
  <c r="GP63" i="25"/>
  <c r="GP65" i="25"/>
  <c r="GP51" i="25"/>
  <c r="GP64" i="25"/>
  <c r="D11" i="42"/>
  <c r="D7" i="42"/>
  <c r="GE43" i="25"/>
  <c r="GE30" i="25"/>
  <c r="GE8" i="25"/>
  <c r="GE21" i="25"/>
  <c r="GE22" i="25"/>
  <c r="GE25" i="25"/>
  <c r="GE34" i="25"/>
  <c r="GE35" i="25"/>
  <c r="GE36" i="25"/>
  <c r="GE40" i="25"/>
  <c r="GN53" i="25" l="1"/>
  <c r="GN65" i="25"/>
  <c r="GN66" i="25"/>
  <c r="GN52" i="25"/>
  <c r="GN61" i="25"/>
  <c r="GN64" i="25"/>
  <c r="GN60" i="25"/>
  <c r="GN57" i="25"/>
  <c r="GN58" i="25"/>
  <c r="GN56" i="25"/>
  <c r="GN51" i="25"/>
  <c r="GN54" i="25"/>
  <c r="GN62" i="25"/>
  <c r="GN63" i="25"/>
  <c r="GN59" i="25"/>
  <c r="GN55" i="25"/>
  <c r="GM52" i="25"/>
  <c r="GM58" i="25"/>
  <c r="GM59" i="25"/>
  <c r="GM55" i="25"/>
  <c r="GM61" i="25"/>
  <c r="GM56" i="25"/>
  <c r="GM53" i="25"/>
  <c r="GM62" i="25"/>
  <c r="GM64" i="25"/>
  <c r="GM57" i="25"/>
  <c r="GM54" i="25"/>
  <c r="GM63" i="25"/>
  <c r="GM60" i="25"/>
  <c r="GM51" i="25"/>
  <c r="GM65" i="25"/>
  <c r="GM66" i="25"/>
  <c r="GL57" i="25"/>
  <c r="GL64" i="25"/>
  <c r="GL58" i="25"/>
  <c r="GL59" i="25"/>
  <c r="GL60" i="25"/>
  <c r="GL54" i="25"/>
  <c r="GL66" i="25"/>
  <c r="GL63" i="25"/>
  <c r="GL53" i="25"/>
  <c r="GL65" i="25"/>
  <c r="GL55" i="25"/>
  <c r="GL62" i="25"/>
  <c r="GL52" i="25"/>
  <c r="GL56" i="25"/>
  <c r="GL61" i="25"/>
  <c r="GL51" i="25"/>
  <c r="GS53" i="25"/>
  <c r="GS54" i="25"/>
  <c r="GS61" i="25"/>
  <c r="GS64" i="25"/>
  <c r="GS60" i="25"/>
  <c r="GS55" i="25"/>
  <c r="GS52" i="25"/>
  <c r="GS59" i="25"/>
  <c r="GS56" i="25"/>
  <c r="GS66" i="25"/>
  <c r="GS57" i="25"/>
  <c r="GS51" i="25"/>
  <c r="GS58" i="25"/>
  <c r="GS65" i="25"/>
  <c r="GS63" i="25"/>
  <c r="GS62" i="25"/>
  <c r="GH56" i="25" l="1"/>
  <c r="GH61" i="25"/>
  <c r="GH60" i="25"/>
  <c r="GH59" i="25"/>
  <c r="GH52" i="25"/>
  <c r="GH51" i="25"/>
  <c r="GH64" i="25"/>
  <c r="GH65" i="25"/>
  <c r="GH57" i="25"/>
  <c r="GH62" i="25"/>
  <c r="GH55" i="25"/>
  <c r="GH54" i="25"/>
  <c r="GH63" i="25"/>
  <c r="GH66" i="25"/>
  <c r="GH53" i="25"/>
  <c r="GO66" i="25"/>
  <c r="GO64" i="25"/>
  <c r="GO54" i="25"/>
  <c r="GO61" i="25"/>
  <c r="GO57" i="25"/>
  <c r="GO53" i="25"/>
  <c r="GO60" i="25"/>
  <c r="GO62" i="25"/>
  <c r="GO58" i="25"/>
  <c r="GO51" i="25"/>
  <c r="GO55" i="25"/>
  <c r="GO59" i="25"/>
  <c r="GO63" i="25"/>
  <c r="GO52" i="25"/>
  <c r="GO65" i="25"/>
  <c r="GO56" i="25"/>
  <c r="GD43" i="25"/>
  <c r="GD8" i="25"/>
  <c r="GD21" i="25"/>
  <c r="GD22" i="25"/>
  <c r="GD25" i="25"/>
  <c r="GD34" i="25"/>
  <c r="GD35" i="25"/>
  <c r="GD36" i="25"/>
  <c r="GD40" i="25"/>
  <c r="GI53" i="25" l="1"/>
  <c r="GI56" i="25"/>
  <c r="GI52" i="25"/>
  <c r="GI65" i="25"/>
  <c r="GI59" i="25"/>
  <c r="GI55" i="25"/>
  <c r="GI64" i="25"/>
  <c r="GI60" i="25"/>
  <c r="GI66" i="25"/>
  <c r="GI54" i="25"/>
  <c r="GI57" i="25"/>
  <c r="GI63" i="25"/>
  <c r="GI58" i="25"/>
  <c r="GI51" i="25"/>
  <c r="GI61" i="25"/>
  <c r="GI62" i="25"/>
  <c r="GJ52" i="25"/>
  <c r="GJ57" i="25"/>
  <c r="GJ54" i="25"/>
  <c r="GJ61" i="25"/>
  <c r="GJ55" i="25"/>
  <c r="GJ51" i="25"/>
  <c r="GJ58" i="25"/>
  <c r="GJ64" i="25"/>
  <c r="GJ63" i="25"/>
  <c r="GJ62" i="25"/>
  <c r="GJ56" i="25"/>
  <c r="GJ53" i="25"/>
  <c r="GJ59" i="25"/>
  <c r="GJ60" i="25"/>
  <c r="GJ65" i="25"/>
  <c r="GJ66" i="25"/>
  <c r="GD61" i="25"/>
  <c r="GD65" i="25"/>
  <c r="GD51" i="25"/>
  <c r="GD56" i="25"/>
  <c r="GD60" i="25"/>
  <c r="GD54" i="25"/>
  <c r="GD62" i="25"/>
  <c r="GC8" i="25"/>
  <c r="GC21" i="25"/>
  <c r="GC22" i="25"/>
  <c r="GC25" i="25"/>
  <c r="GC30" i="25"/>
  <c r="GC34" i="25"/>
  <c r="GC35" i="25"/>
  <c r="GC36" i="25"/>
  <c r="GC40" i="25"/>
  <c r="GC43" i="25"/>
  <c r="GD64" i="25" l="1"/>
  <c r="GD52" i="25"/>
  <c r="GK65" i="25"/>
  <c r="GK53" i="25"/>
  <c r="GK60" i="25"/>
  <c r="GK61" i="25"/>
  <c r="GK62" i="25"/>
  <c r="GK51" i="25"/>
  <c r="GK55" i="25"/>
  <c r="GK56" i="25"/>
  <c r="GK59" i="25"/>
  <c r="GK52" i="25"/>
  <c r="GK58" i="25"/>
  <c r="GK57" i="25"/>
  <c r="GK64" i="25"/>
  <c r="GK63" i="25"/>
  <c r="GK54" i="25"/>
  <c r="GK66" i="25"/>
  <c r="GD59" i="25"/>
  <c r="GD63" i="25"/>
  <c r="GD66" i="25"/>
  <c r="GD57" i="25"/>
  <c r="GD55" i="25"/>
  <c r="GD53" i="25"/>
  <c r="GF66" i="25" l="1"/>
  <c r="GF60" i="25"/>
  <c r="GF63" i="25"/>
  <c r="GF59" i="25"/>
  <c r="GF62" i="25"/>
  <c r="GF57" i="25"/>
  <c r="GF61" i="25"/>
  <c r="GF56" i="25"/>
  <c r="GF65" i="25"/>
  <c r="GF53" i="25"/>
  <c r="GF55" i="25"/>
  <c r="GF52" i="25"/>
  <c r="GF54" i="25"/>
  <c r="GF51" i="25"/>
  <c r="GF64" i="25"/>
  <c r="GE53" i="25"/>
  <c r="GE54" i="25"/>
  <c r="GE66" i="25"/>
  <c r="GE65" i="25"/>
  <c r="GE56" i="25"/>
  <c r="GE64" i="25"/>
  <c r="GE63" i="25"/>
  <c r="GE52" i="25"/>
  <c r="GE59" i="25"/>
  <c r="GE60" i="25"/>
  <c r="GE62" i="25"/>
  <c r="GE57" i="25"/>
  <c r="GE51" i="25"/>
  <c r="GE61" i="25"/>
  <c r="GE55" i="25"/>
  <c r="B7" i="42"/>
  <c r="B8" i="42"/>
  <c r="B9" i="42"/>
  <c r="B10" i="42"/>
  <c r="B11" i="42"/>
  <c r="B12" i="42"/>
  <c r="B13" i="42"/>
  <c r="B14" i="42"/>
  <c r="B15" i="42"/>
  <c r="C7" i="42"/>
  <c r="C8" i="42"/>
  <c r="C9" i="42"/>
  <c r="C10" i="42"/>
  <c r="C11" i="42"/>
  <c r="C12" i="42"/>
  <c r="C13" i="42"/>
  <c r="C14" i="42"/>
  <c r="C15" i="42"/>
  <c r="D8" i="42"/>
  <c r="D9" i="42"/>
  <c r="D10" i="42"/>
  <c r="D13" i="42"/>
  <c r="D14" i="42"/>
  <c r="D15" i="42"/>
  <c r="D6" i="41"/>
  <c r="C6" i="42"/>
  <c r="B6" i="42"/>
  <c r="GG52" i="25" l="1"/>
  <c r="GG63" i="25"/>
  <c r="GG59" i="25"/>
  <c r="GG56" i="25"/>
  <c r="GG57" i="25"/>
  <c r="GG61" i="25"/>
  <c r="GG51" i="25"/>
  <c r="GG66" i="25"/>
  <c r="GG64" i="25"/>
  <c r="GG53" i="25"/>
  <c r="GG55" i="25"/>
  <c r="GG62" i="25"/>
  <c r="GG54" i="25"/>
  <c r="GG65" i="25"/>
  <c r="GG60" i="25"/>
  <c r="E12" i="42"/>
  <c r="GB40" i="25"/>
  <c r="D40" i="25" s="1"/>
  <c r="FX43" i="25"/>
  <c r="FY43" i="25"/>
  <c r="FZ43" i="25"/>
  <c r="GA43" i="25"/>
  <c r="GB43" i="25"/>
  <c r="FW43" i="25"/>
  <c r="FX30" i="25"/>
  <c r="FY30" i="25"/>
  <c r="FZ30" i="25"/>
  <c r="GA30" i="25"/>
  <c r="GB30" i="25"/>
  <c r="GB34" i="25"/>
  <c r="GB35" i="25"/>
  <c r="GB36" i="25"/>
  <c r="FX25" i="25"/>
  <c r="FY25" i="25"/>
  <c r="FZ25" i="25"/>
  <c r="GA25" i="25"/>
  <c r="GB25" i="25"/>
  <c r="GB21" i="25"/>
  <c r="GB22" i="25"/>
  <c r="GB8" i="25"/>
  <c r="GB51" i="25" l="1"/>
  <c r="GB52" i="25"/>
  <c r="GB57" i="25"/>
  <c r="GB56" i="25"/>
  <c r="GB61" i="25"/>
  <c r="GB59" i="25"/>
  <c r="GB53" i="25"/>
  <c r="GB65" i="25"/>
  <c r="GB55" i="25"/>
  <c r="GB64" i="25"/>
  <c r="GB60" i="25"/>
  <c r="GB54" i="25"/>
  <c r="GB63" i="25"/>
  <c r="GB66" i="25"/>
  <c r="GB62" i="25"/>
  <c r="B40" i="25"/>
  <c r="C40" i="25"/>
  <c r="E15" i="42"/>
  <c r="GC55" i="25" l="1"/>
  <c r="GC63" i="25"/>
  <c r="GC61" i="25"/>
  <c r="GC56" i="25"/>
  <c r="GC53" i="25"/>
  <c r="GC62" i="25"/>
  <c r="GC60" i="25"/>
  <c r="GC54" i="25"/>
  <c r="GC59" i="25"/>
  <c r="GC65" i="25"/>
  <c r="GC57" i="25"/>
  <c r="GC52" i="25"/>
  <c r="GC66" i="25"/>
  <c r="GC64" i="25"/>
  <c r="GC51" i="25"/>
  <c r="E40" i="25"/>
  <c r="GA8" i="25"/>
  <c r="GA21" i="25"/>
  <c r="GA22" i="25"/>
  <c r="GA31" i="25"/>
  <c r="GA34" i="25"/>
  <c r="GA35" i="25"/>
  <c r="GA36" i="25"/>
  <c r="GA52" i="25" l="1"/>
  <c r="GA56" i="25"/>
  <c r="GA51" i="25"/>
  <c r="GA53" i="25"/>
  <c r="GA62" i="25"/>
  <c r="GA57" i="25"/>
  <c r="GA66" i="25"/>
  <c r="GA65" i="25"/>
  <c r="GA61" i="25"/>
  <c r="GA55" i="25"/>
  <c r="GA64" i="25"/>
  <c r="GA60" i="25"/>
  <c r="GA54" i="25"/>
  <c r="GA63" i="25"/>
  <c r="GA59" i="25"/>
  <c r="E14" i="42"/>
  <c r="FZ8" i="25" l="1"/>
  <c r="FZ21" i="25"/>
  <c r="FZ22" i="25"/>
  <c r="FZ31" i="25"/>
  <c r="FZ34" i="25"/>
  <c r="FZ35" i="25"/>
  <c r="FZ36" i="25"/>
  <c r="FZ51" i="25" l="1"/>
  <c r="FZ52" i="25"/>
  <c r="FZ56" i="25"/>
  <c r="FZ62" i="25"/>
  <c r="FZ53" i="25"/>
  <c r="FZ59" i="25"/>
  <c r="FZ57" i="25"/>
  <c r="FZ65" i="25"/>
  <c r="FZ61" i="25"/>
  <c r="FZ55" i="25"/>
  <c r="FZ66" i="25"/>
  <c r="FZ64" i="25"/>
  <c r="FZ60" i="25"/>
  <c r="FZ54" i="25"/>
  <c r="FZ63" i="25"/>
  <c r="FY8" i="25"/>
  <c r="FY21" i="25"/>
  <c r="FY22" i="25"/>
  <c r="FY31" i="25"/>
  <c r="FY34" i="25"/>
  <c r="FY35" i="25"/>
  <c r="FY36" i="25"/>
  <c r="FY52" i="25" l="1"/>
  <c r="FY51" i="25"/>
  <c r="FY66" i="25"/>
  <c r="FY56" i="25"/>
  <c r="FY62" i="25"/>
  <c r="FY65" i="25"/>
  <c r="FY54" i="25"/>
  <c r="FY63" i="25"/>
  <c r="FY57" i="25"/>
  <c r="FY61" i="25"/>
  <c r="FY55" i="25"/>
  <c r="FY59" i="25"/>
  <c r="FY53" i="25"/>
  <c r="FY64" i="25"/>
  <c r="FY60" i="25"/>
  <c r="FX34" i="25"/>
  <c r="FX35" i="25"/>
  <c r="FX36" i="25"/>
  <c r="FW36" i="25"/>
  <c r="FW35" i="25"/>
  <c r="FW34" i="25"/>
  <c r="FX31" i="25"/>
  <c r="FW31" i="25"/>
  <c r="FW30" i="25"/>
  <c r="FX22" i="25"/>
  <c r="FX21" i="25"/>
  <c r="FX8" i="25"/>
  <c r="FW25" i="25"/>
  <c r="FW21" i="25"/>
  <c r="FW8" i="25"/>
  <c r="FX52" i="25" l="1"/>
  <c r="FW52" i="25"/>
  <c r="FW51" i="25"/>
  <c r="FX51" i="25"/>
  <c r="FW56" i="25"/>
  <c r="FX56" i="25"/>
  <c r="FX57" i="25"/>
  <c r="FX60" i="25"/>
  <c r="FX61" i="25"/>
  <c r="FX64" i="25"/>
  <c r="FX65" i="25"/>
  <c r="FX66" i="25"/>
  <c r="FX53" i="25"/>
  <c r="FX62" i="25" l="1"/>
  <c r="FX55" i="25"/>
  <c r="FX54" i="25"/>
  <c r="FX63" i="25"/>
  <c r="FX59" i="25"/>
  <c r="E6" i="41"/>
  <c r="C6" i="41"/>
  <c r="B6" i="41"/>
  <c r="FW53" i="25" l="1"/>
  <c r="FW62" i="25"/>
  <c r="FW57" i="25"/>
  <c r="FW61" i="25"/>
  <c r="FW55" i="25"/>
  <c r="FW60" i="25"/>
  <c r="FW54" i="25"/>
  <c r="FW66" i="25"/>
  <c r="FW65" i="25"/>
  <c r="E7" i="42"/>
  <c r="E11" i="42"/>
  <c r="FW64" i="25"/>
  <c r="FW63" i="25"/>
  <c r="FW59" i="25"/>
  <c r="E10" i="42"/>
  <c r="E13" i="42"/>
  <c r="E9" i="42"/>
  <c r="E8" i="42"/>
  <c r="FV8" i="25"/>
  <c r="FV21" i="25"/>
  <c r="FV22" i="25"/>
  <c r="FV25" i="25"/>
  <c r="FV30" i="25"/>
  <c r="FV31" i="25"/>
  <c r="FV34" i="25"/>
  <c r="FV35" i="25"/>
  <c r="FV36" i="25"/>
  <c r="FV43" i="25"/>
  <c r="FV52" i="25" l="1"/>
  <c r="FV51" i="25"/>
  <c r="FV56" i="25"/>
  <c r="FV59" i="25"/>
  <c r="FV53" i="25"/>
  <c r="FV54" i="25"/>
  <c r="FV66" i="25"/>
  <c r="FV62" i="25"/>
  <c r="FV57" i="25"/>
  <c r="FV65" i="25"/>
  <c r="FV61" i="25"/>
  <c r="FV55" i="25"/>
  <c r="FV63" i="25"/>
  <c r="FV64" i="25"/>
  <c r="FV60" i="25"/>
  <c r="FU43" i="25"/>
  <c r="FU8" i="25"/>
  <c r="FU21" i="25"/>
  <c r="FU22" i="25"/>
  <c r="FU25" i="25"/>
  <c r="FU30" i="25"/>
  <c r="FU31" i="25"/>
  <c r="FU34" i="25"/>
  <c r="FU35" i="25"/>
  <c r="FU36" i="25"/>
  <c r="FU52" i="25" l="1"/>
  <c r="FU51" i="25"/>
  <c r="FU56" i="25"/>
  <c r="FU62" i="25"/>
  <c r="FU54" i="25"/>
  <c r="FU53" i="25"/>
  <c r="FU57" i="25"/>
  <c r="FU63" i="25"/>
  <c r="FU59" i="25"/>
  <c r="FU66" i="25"/>
  <c r="FU65" i="25"/>
  <c r="FU61" i="25"/>
  <c r="FU55" i="25"/>
  <c r="FU64" i="25"/>
  <c r="FU60" i="25"/>
  <c r="B8" i="41"/>
  <c r="C8" i="41"/>
  <c r="D8" i="41"/>
  <c r="FT43" i="25"/>
  <c r="FT21" i="25"/>
  <c r="FT8" i="25"/>
  <c r="FT22" i="25"/>
  <c r="FT25" i="25"/>
  <c r="FT30" i="25"/>
  <c r="FT31" i="25"/>
  <c r="FT34" i="25"/>
  <c r="FT35" i="25"/>
  <c r="FT36" i="25"/>
  <c r="FT52" i="25" l="1"/>
  <c r="FT51" i="25"/>
  <c r="FT56" i="25"/>
  <c r="FT53" i="25"/>
  <c r="FT63" i="25"/>
  <c r="FT64" i="25"/>
  <c r="E8" i="41"/>
  <c r="FT66" i="25"/>
  <c r="FT62" i="25"/>
  <c r="FT57" i="25"/>
  <c r="FT65" i="25"/>
  <c r="FT61" i="25"/>
  <c r="FT55" i="25"/>
  <c r="FT60" i="25"/>
  <c r="FT54" i="25"/>
  <c r="FT59" i="25"/>
  <c r="FS43" i="25"/>
  <c r="FS8" i="25"/>
  <c r="FS22" i="25"/>
  <c r="FS25" i="25"/>
  <c r="FS30" i="25"/>
  <c r="FS31" i="25"/>
  <c r="FS34" i="25"/>
  <c r="FS35" i="25"/>
  <c r="FS36" i="25"/>
  <c r="FS41" i="25"/>
  <c r="FS52" i="25" l="1"/>
  <c r="FS56" i="25"/>
  <c r="FS51" i="25"/>
  <c r="FS62" i="25"/>
  <c r="FS53" i="25"/>
  <c r="FS57" i="25"/>
  <c r="FS63" i="25"/>
  <c r="FS59" i="25"/>
  <c r="FS66" i="25"/>
  <c r="FS55" i="25"/>
  <c r="FS65" i="25"/>
  <c r="FS61" i="25"/>
  <c r="FS54" i="25"/>
  <c r="FS64" i="25"/>
  <c r="FS60" i="25"/>
  <c r="FR43" i="25"/>
  <c r="FR8" i="25"/>
  <c r="FR22" i="25"/>
  <c r="FR25" i="25"/>
  <c r="FR30" i="25"/>
  <c r="FR31" i="25"/>
  <c r="FR34" i="25"/>
  <c r="FR35" i="25"/>
  <c r="FR36" i="25"/>
  <c r="FR41" i="25"/>
  <c r="FR52" i="25" l="1"/>
  <c r="FR51" i="25"/>
  <c r="FR56" i="25"/>
  <c r="FR54" i="25"/>
  <c r="FR57" i="25"/>
  <c r="FR66" i="25"/>
  <c r="FR53" i="25"/>
  <c r="FR62" i="25"/>
  <c r="FR65" i="25"/>
  <c r="FR61" i="25"/>
  <c r="FR55" i="25"/>
  <c r="FR64" i="25"/>
  <c r="FR60" i="25"/>
  <c r="FR63" i="25"/>
  <c r="FR59" i="25"/>
  <c r="FQ8" i="25"/>
  <c r="FQ22" i="25"/>
  <c r="FQ25" i="25"/>
  <c r="FQ30" i="25"/>
  <c r="FQ31" i="25"/>
  <c r="FQ34" i="25"/>
  <c r="FQ35" i="25"/>
  <c r="FQ36" i="25"/>
  <c r="FQ41" i="25"/>
  <c r="FQ43" i="25"/>
  <c r="FQ52" i="25" l="1"/>
  <c r="FQ51" i="25"/>
  <c r="FQ56" i="25"/>
  <c r="FQ61" i="25"/>
  <c r="FQ54" i="25"/>
  <c r="FQ53" i="25"/>
  <c r="FQ59" i="25"/>
  <c r="FQ65" i="25"/>
  <c r="FQ55" i="25"/>
  <c r="FQ66" i="25"/>
  <c r="FQ63" i="25"/>
  <c r="FQ62" i="25"/>
  <c r="FQ57" i="25"/>
  <c r="FQ64" i="25"/>
  <c r="FQ60" i="25"/>
  <c r="FP43" i="25"/>
  <c r="FP41" i="25"/>
  <c r="FP36" i="25"/>
  <c r="FP35" i="25"/>
  <c r="FP34" i="25"/>
  <c r="FP31" i="25"/>
  <c r="FP30" i="25"/>
  <c r="FP25" i="25"/>
  <c r="FP22" i="25"/>
  <c r="FP8" i="25"/>
  <c r="FP52" i="25" l="1"/>
  <c r="FP51" i="25"/>
  <c r="FP56" i="25"/>
  <c r="FP63" i="25"/>
  <c r="FP59" i="25"/>
  <c r="FP54" i="25"/>
  <c r="FP57" i="25"/>
  <c r="FP66" i="25"/>
  <c r="FP65" i="25"/>
  <c r="FP64" i="25"/>
  <c r="FP60" i="25"/>
  <c r="FP53" i="25"/>
  <c r="FP62" i="25"/>
  <c r="FP55" i="25"/>
  <c r="FP61" i="25"/>
  <c r="FL43" i="25"/>
  <c r="FM43" i="25"/>
  <c r="FN43" i="25"/>
  <c r="FO43" i="25"/>
  <c r="FK43" i="25"/>
  <c r="FO25" i="25"/>
  <c r="FO30" i="25"/>
  <c r="FO31" i="25"/>
  <c r="FO34" i="25"/>
  <c r="FO35" i="25"/>
  <c r="FO36" i="25"/>
  <c r="FO41" i="25"/>
  <c r="FO22" i="25"/>
  <c r="FO8" i="25"/>
  <c r="FO52" i="25" l="1"/>
  <c r="FO51" i="25"/>
  <c r="FO56" i="25"/>
  <c r="FO57" i="25"/>
  <c r="FO64" i="25"/>
  <c r="FO54" i="25"/>
  <c r="FO63" i="25"/>
  <c r="FO53" i="25"/>
  <c r="FO65" i="25"/>
  <c r="FO61" i="25"/>
  <c r="FO55" i="25"/>
  <c r="FO60" i="25"/>
  <c r="FO59" i="25"/>
  <c r="FO66" i="25"/>
  <c r="FO62" i="25"/>
  <c r="B14" i="41"/>
  <c r="C14" i="41"/>
  <c r="D14" i="41"/>
  <c r="E14" i="41" l="1"/>
  <c r="FL16" i="25"/>
  <c r="FM16" i="25"/>
  <c r="FL22" i="25"/>
  <c r="FM22" i="25"/>
  <c r="FN22" i="25"/>
  <c r="FL25" i="25"/>
  <c r="FM25" i="25"/>
  <c r="FN25" i="25"/>
  <c r="FL30" i="25"/>
  <c r="FM30" i="25"/>
  <c r="FN30" i="25"/>
  <c r="FL31" i="25"/>
  <c r="FM31" i="25"/>
  <c r="FN31" i="25"/>
  <c r="FL34" i="25"/>
  <c r="FM34" i="25"/>
  <c r="FN34" i="25"/>
  <c r="FL41" i="25"/>
  <c r="FM41" i="25"/>
  <c r="FN41" i="25"/>
  <c r="FK41" i="25"/>
  <c r="FN36" i="25"/>
  <c r="FL36" i="25"/>
  <c r="FK36" i="25"/>
  <c r="FN35" i="25"/>
  <c r="D35" i="25" s="1"/>
  <c r="FK34" i="25"/>
  <c r="FK31" i="25"/>
  <c r="FK30" i="25"/>
  <c r="FK25" i="25"/>
  <c r="FK22" i="25"/>
  <c r="FK16" i="25"/>
  <c r="FL8" i="25"/>
  <c r="FM8" i="25"/>
  <c r="FN8" i="25"/>
  <c r="FK8" i="25"/>
  <c r="FM52" i="25" l="1"/>
  <c r="FL52" i="25"/>
  <c r="FK52" i="25"/>
  <c r="FN52" i="25"/>
  <c r="FK51" i="25"/>
  <c r="FN51" i="25"/>
  <c r="FM51" i="25"/>
  <c r="FL51" i="25"/>
  <c r="FM56" i="25"/>
  <c r="FK56" i="25"/>
  <c r="FN56" i="25"/>
  <c r="FL56" i="25"/>
  <c r="FN55" i="25"/>
  <c r="FN64" i="25"/>
  <c r="FN60" i="25"/>
  <c r="FN54" i="25"/>
  <c r="C35" i="25"/>
  <c r="B35" i="25"/>
  <c r="FN63" i="25"/>
  <c r="FN59" i="25"/>
  <c r="FN53" i="25"/>
  <c r="FN66" i="25"/>
  <c r="FN62" i="25"/>
  <c r="FN57" i="25"/>
  <c r="FN65" i="25"/>
  <c r="FN61" i="25"/>
  <c r="FM62" i="25"/>
  <c r="FM66" i="25"/>
  <c r="FM53" i="25"/>
  <c r="E35" i="25" l="1"/>
  <c r="FM57" i="25"/>
  <c r="FM65" i="25"/>
  <c r="FM61" i="25"/>
  <c r="FM55" i="25"/>
  <c r="FM64" i="25"/>
  <c r="FM60" i="25"/>
  <c r="FM54" i="25"/>
  <c r="FM63" i="25"/>
  <c r="FM59" i="25"/>
  <c r="FL54" i="25"/>
  <c r="FL63" i="25" l="1"/>
  <c r="FL59" i="25"/>
  <c r="FL53" i="25"/>
  <c r="FL66" i="25"/>
  <c r="FL62" i="25"/>
  <c r="FL57" i="25"/>
  <c r="FL65" i="25"/>
  <c r="FL61" i="25"/>
  <c r="FL55" i="25"/>
  <c r="FL64" i="25"/>
  <c r="FL60" i="25"/>
  <c r="FK54" i="25"/>
  <c r="D16" i="41"/>
  <c r="C16" i="41"/>
  <c r="B16" i="41"/>
  <c r="D15" i="41"/>
  <c r="C15" i="41"/>
  <c r="B15" i="41"/>
  <c r="D13" i="41"/>
  <c r="C13" i="41"/>
  <c r="B13" i="41"/>
  <c r="D12" i="41"/>
  <c r="C12" i="41"/>
  <c r="B12" i="41"/>
  <c r="D11" i="41"/>
  <c r="C11" i="41"/>
  <c r="B11" i="41"/>
  <c r="D10" i="41"/>
  <c r="C10" i="41"/>
  <c r="B10" i="41"/>
  <c r="D9" i="41"/>
  <c r="C9" i="41"/>
  <c r="B9" i="41"/>
  <c r="D7" i="41"/>
  <c r="C7" i="41"/>
  <c r="B7" i="41"/>
  <c r="E7" i="41" s="1"/>
  <c r="FK63" i="25" l="1"/>
  <c r="FK53" i="25"/>
  <c r="FK62" i="25"/>
  <c r="FK57" i="25"/>
  <c r="FK61" i="25"/>
  <c r="FK55" i="25"/>
  <c r="FK59" i="25"/>
  <c r="FK66" i="25"/>
  <c r="FK65" i="25"/>
  <c r="FK64" i="25"/>
  <c r="FK60" i="25"/>
  <c r="E9" i="41"/>
  <c r="E13" i="41"/>
  <c r="E12" i="41"/>
  <c r="E11" i="41"/>
  <c r="E16" i="41"/>
  <c r="E10" i="41"/>
  <c r="E15" i="41"/>
  <c r="FJ43" i="25"/>
  <c r="FJ41" i="25"/>
  <c r="FJ34" i="25"/>
  <c r="FJ36" i="25"/>
  <c r="FJ30" i="25"/>
  <c r="FJ31" i="25"/>
  <c r="FJ25" i="25"/>
  <c r="FJ22" i="25"/>
  <c r="FJ16" i="25"/>
  <c r="FJ8" i="25"/>
  <c r="FJ52" i="25" l="1"/>
  <c r="FJ51" i="25"/>
  <c r="FJ56" i="25"/>
  <c r="FJ66" i="25"/>
  <c r="FJ62" i="25"/>
  <c r="FJ53" i="25"/>
  <c r="FJ54" i="25"/>
  <c r="FJ57" i="25"/>
  <c r="FJ65" i="25"/>
  <c r="FJ61" i="25"/>
  <c r="FJ55" i="25"/>
  <c r="FJ64" i="25"/>
  <c r="FJ60" i="25"/>
  <c r="FJ63" i="25"/>
  <c r="FJ59" i="25"/>
  <c r="FI43" i="25"/>
  <c r="FI8" i="25"/>
  <c r="FI16" i="25"/>
  <c r="FI22" i="25"/>
  <c r="FI25" i="25"/>
  <c r="FI30" i="25"/>
  <c r="FI31" i="25"/>
  <c r="FI34" i="25"/>
  <c r="FI36" i="25"/>
  <c r="FI41" i="25"/>
  <c r="FI52" i="25" l="1"/>
  <c r="FI51" i="25"/>
  <c r="FI56" i="25"/>
  <c r="FI53" i="25"/>
  <c r="FI66" i="25"/>
  <c r="FI62" i="25"/>
  <c r="FI57" i="25"/>
  <c r="FI65" i="25"/>
  <c r="FI61" i="25"/>
  <c r="FI55" i="25"/>
  <c r="FI60" i="25"/>
  <c r="FI54" i="25"/>
  <c r="FI64" i="25"/>
  <c r="FI63" i="25"/>
  <c r="FI59" i="25"/>
  <c r="FH43" i="25"/>
  <c r="FH41" i="25"/>
  <c r="FH36" i="25"/>
  <c r="FH34" i="25"/>
  <c r="FH31" i="25"/>
  <c r="FH30" i="25"/>
  <c r="FH25" i="25"/>
  <c r="FH22" i="25"/>
  <c r="FH16" i="25"/>
  <c r="FH8" i="25"/>
  <c r="FH52" i="25" l="1"/>
  <c r="FH56" i="25"/>
  <c r="FH51" i="25"/>
  <c r="FH64" i="25"/>
  <c r="FH63" i="25"/>
  <c r="FH55" i="25"/>
  <c r="FH61" i="25"/>
  <c r="FH65" i="25"/>
  <c r="FH57" i="25"/>
  <c r="FH62" i="25"/>
  <c r="FH66" i="25"/>
  <c r="FH53" i="25"/>
  <c r="FH59" i="25"/>
  <c r="FH54" i="25"/>
  <c r="FH60" i="25"/>
  <c r="FG43" i="25"/>
  <c r="FG41" i="25"/>
  <c r="FG36" i="25"/>
  <c r="FG34" i="25"/>
  <c r="FG31" i="25"/>
  <c r="FG30" i="25"/>
  <c r="FG25" i="25"/>
  <c r="FG22" i="25"/>
  <c r="FG16" i="25"/>
  <c r="FG8" i="25"/>
  <c r="FG52" i="25" l="1"/>
  <c r="FG51" i="25"/>
  <c r="FG56" i="25"/>
  <c r="FG66" i="25"/>
  <c r="FG65" i="25"/>
  <c r="FG53" i="25"/>
  <c r="FG59" i="25"/>
  <c r="FG63" i="25"/>
  <c r="FG55" i="25"/>
  <c r="FG54" i="25"/>
  <c r="FG60" i="25"/>
  <c r="FG64" i="25"/>
  <c r="FG61" i="25"/>
  <c r="FG57" i="25"/>
  <c r="FG62" i="25"/>
  <c r="FF8" i="25"/>
  <c r="FF43" i="25"/>
  <c r="FF36" i="25"/>
  <c r="FF34" i="25"/>
  <c r="FF31" i="25"/>
  <c r="FF25" i="25"/>
  <c r="FF22" i="25"/>
  <c r="FF16" i="25"/>
  <c r="FF52" i="25" l="1"/>
  <c r="FF51" i="25"/>
  <c r="FF56" i="25"/>
  <c r="FF54" i="25"/>
  <c r="FF65" i="25"/>
  <c r="FF66" i="25"/>
  <c r="FF64" i="25"/>
  <c r="FF55" i="25"/>
  <c r="FF61" i="25"/>
  <c r="FF53" i="25"/>
  <c r="FF59" i="25"/>
  <c r="FF63" i="25"/>
  <c r="FF60" i="25"/>
  <c r="FF57" i="25"/>
  <c r="FF62" i="25"/>
  <c r="FE43" i="25"/>
  <c r="FE36" i="25"/>
  <c r="FE34" i="25"/>
  <c r="FE31" i="25"/>
  <c r="FE30" i="25"/>
  <c r="FE25" i="25"/>
  <c r="FE22" i="25"/>
  <c r="FE16" i="25"/>
  <c r="FE52" i="25" l="1"/>
  <c r="FE51" i="25"/>
  <c r="FE66" i="25"/>
  <c r="FE56" i="25"/>
  <c r="FE63" i="25"/>
  <c r="FE53" i="25"/>
  <c r="FE59" i="25"/>
  <c r="FE54" i="25"/>
  <c r="FE60" i="25"/>
  <c r="FE64" i="25"/>
  <c r="FE55" i="25"/>
  <c r="FE61" i="25"/>
  <c r="FE65" i="25"/>
  <c r="FE57" i="25"/>
  <c r="FE62" i="25"/>
  <c r="FD43" i="25"/>
  <c r="FD41" i="25"/>
  <c r="FD36" i="25"/>
  <c r="FD34" i="25"/>
  <c r="FD31" i="25"/>
  <c r="FD30" i="25"/>
  <c r="FD25" i="25"/>
  <c r="FD22" i="25"/>
  <c r="FD16" i="25"/>
  <c r="FD8" i="25"/>
  <c r="FD52" i="25" l="1"/>
  <c r="FD56" i="25"/>
  <c r="FD51" i="25"/>
  <c r="FD65" i="25"/>
  <c r="FD63" i="25"/>
  <c r="FD57" i="25"/>
  <c r="FD62" i="25"/>
  <c r="FD66" i="25"/>
  <c r="FD53" i="25"/>
  <c r="FD59" i="25"/>
  <c r="FD54" i="25"/>
  <c r="FD60" i="25"/>
  <c r="FD64" i="25"/>
  <c r="FD55" i="25"/>
  <c r="FD61" i="25"/>
  <c r="FC43" i="25"/>
  <c r="FC36" i="25"/>
  <c r="FC34" i="25"/>
  <c r="FC31" i="25"/>
  <c r="FC25" i="25"/>
  <c r="FC22" i="25"/>
  <c r="FC16" i="25"/>
  <c r="FC8" i="25"/>
  <c r="FC51" i="25" l="1"/>
  <c r="FC52" i="25"/>
  <c r="FC66" i="25"/>
  <c r="FC56" i="25"/>
  <c r="FC59" i="25"/>
  <c r="FC63" i="25"/>
  <c r="FC54" i="25"/>
  <c r="FC60" i="25"/>
  <c r="FC64" i="25"/>
  <c r="FC55" i="25"/>
  <c r="FC61" i="25"/>
  <c r="FC65" i="25"/>
  <c r="FC53" i="25"/>
  <c r="FC57" i="25"/>
  <c r="FC62" i="25"/>
  <c r="FB43" i="25"/>
  <c r="FB41" i="25"/>
  <c r="FB36" i="25"/>
  <c r="FB34" i="25"/>
  <c r="FB31" i="25"/>
  <c r="FB30" i="25"/>
  <c r="FB25" i="25"/>
  <c r="FB22" i="25"/>
  <c r="FB16" i="25"/>
  <c r="FB8" i="25"/>
  <c r="FB52" i="25" l="1"/>
  <c r="FB56" i="25"/>
  <c r="FB51" i="25"/>
  <c r="FB63" i="25"/>
  <c r="FB66" i="25"/>
  <c r="FB53" i="25"/>
  <c r="FB59" i="25"/>
  <c r="FB54" i="25"/>
  <c r="FB60" i="25"/>
  <c r="FB64" i="25"/>
  <c r="FB55" i="25"/>
  <c r="FB61" i="25"/>
  <c r="FB65" i="25"/>
  <c r="FB57" i="25"/>
  <c r="FB62" i="25"/>
  <c r="FA43" i="25"/>
  <c r="FA41" i="25"/>
  <c r="FA36" i="25"/>
  <c r="FA34" i="25"/>
  <c r="FA31" i="25"/>
  <c r="FA30" i="25"/>
  <c r="FA25" i="25"/>
  <c r="FA22" i="25"/>
  <c r="FA16" i="25"/>
  <c r="FA8" i="25"/>
  <c r="FA52" i="25" l="1"/>
  <c r="FA56" i="25"/>
  <c r="FA51" i="25"/>
  <c r="FA66" i="25"/>
  <c r="FA53" i="25"/>
  <c r="FA63" i="25"/>
  <c r="FA54" i="25"/>
  <c r="FA60" i="25"/>
  <c r="FA64" i="25"/>
  <c r="FA59" i="25"/>
  <c r="FA55" i="25"/>
  <c r="FA61" i="25"/>
  <c r="FA65" i="25"/>
  <c r="FA57" i="25"/>
  <c r="FA62" i="25"/>
  <c r="EZ43" i="25"/>
  <c r="EZ41" i="25"/>
  <c r="EZ36" i="25"/>
  <c r="EZ34" i="25"/>
  <c r="EZ31" i="25"/>
  <c r="EZ30" i="25"/>
  <c r="EZ25" i="25"/>
  <c r="EZ22" i="25"/>
  <c r="EZ16" i="25"/>
  <c r="EZ8" i="25"/>
  <c r="EZ52" i="25" l="1"/>
  <c r="EZ56" i="25"/>
  <c r="EZ51" i="25"/>
  <c r="EZ65" i="25"/>
  <c r="EZ59" i="25"/>
  <c r="EZ57" i="25"/>
  <c r="EZ66" i="25"/>
  <c r="EZ63" i="25"/>
  <c r="EZ54" i="25"/>
  <c r="EZ60" i="25"/>
  <c r="EZ64" i="25"/>
  <c r="EZ62" i="25"/>
  <c r="EZ53" i="25"/>
  <c r="EZ55" i="25"/>
  <c r="EZ61" i="25"/>
  <c r="EX8" i="25"/>
  <c r="EY43" i="25" l="1"/>
  <c r="EY41" i="25" l="1"/>
  <c r="EY36" i="25"/>
  <c r="EY34" i="25"/>
  <c r="EY31" i="25"/>
  <c r="EY30" i="25"/>
  <c r="EY25" i="25"/>
  <c r="EY22" i="25"/>
  <c r="EY16" i="25"/>
  <c r="EY8" i="25"/>
  <c r="D14" i="40"/>
  <c r="C14" i="40"/>
  <c r="B14" i="40"/>
  <c r="D13" i="40"/>
  <c r="C13" i="40"/>
  <c r="B13" i="40"/>
  <c r="D12" i="40"/>
  <c r="C12" i="40"/>
  <c r="B12" i="40"/>
  <c r="D11" i="40"/>
  <c r="C11" i="40"/>
  <c r="B11" i="40"/>
  <c r="D10" i="40"/>
  <c r="C10" i="40"/>
  <c r="B10" i="40"/>
  <c r="D9" i="40"/>
  <c r="C9" i="40"/>
  <c r="B9" i="40"/>
  <c r="D8" i="40"/>
  <c r="C8" i="40"/>
  <c r="B8" i="40"/>
  <c r="D7" i="40"/>
  <c r="C7" i="40"/>
  <c r="B7" i="40"/>
  <c r="D6" i="40"/>
  <c r="C6" i="40"/>
  <c r="B6" i="40"/>
  <c r="EY63" i="25" l="1"/>
  <c r="EY52" i="25"/>
  <c r="EY51" i="25"/>
  <c r="EY56" i="25"/>
  <c r="EY66" i="25"/>
  <c r="E6" i="40"/>
  <c r="E10" i="40"/>
  <c r="E14" i="40"/>
  <c r="E7" i="40"/>
  <c r="E11" i="40"/>
  <c r="E9" i="40"/>
  <c r="E13" i="40"/>
  <c r="E8" i="40"/>
  <c r="E12" i="40"/>
  <c r="EY53" i="25"/>
  <c r="EY59" i="25"/>
  <c r="EY54" i="25"/>
  <c r="EY60" i="25"/>
  <c r="EY64" i="25"/>
  <c r="EY55" i="25"/>
  <c r="EY61" i="25"/>
  <c r="EY65" i="25"/>
  <c r="EY57" i="25"/>
  <c r="EY62" i="25"/>
  <c r="EX43" i="25"/>
  <c r="EX41" i="25"/>
  <c r="EX36" i="25"/>
  <c r="EX34" i="25"/>
  <c r="EX31" i="25"/>
  <c r="EX25" i="25"/>
  <c r="EX22" i="25"/>
  <c r="EX16" i="25"/>
  <c r="EX52" i="25" l="1"/>
  <c r="EX51" i="25"/>
  <c r="EX56" i="25"/>
  <c r="EX63" i="25"/>
  <c r="EX66" i="25"/>
  <c r="EX53" i="25"/>
  <c r="EX59" i="25"/>
  <c r="EX54" i="25"/>
  <c r="EX60" i="25"/>
  <c r="EX64" i="25"/>
  <c r="EX55" i="25"/>
  <c r="EX61" i="25"/>
  <c r="EX65" i="25"/>
  <c r="EX57" i="25"/>
  <c r="EX62" i="25"/>
  <c r="EW43" i="25"/>
  <c r="EW41" i="25"/>
  <c r="EW36" i="25"/>
  <c r="EW34" i="25"/>
  <c r="EW31" i="25"/>
  <c r="EW30" i="25"/>
  <c r="EW25" i="25"/>
  <c r="EW22" i="25"/>
  <c r="EW16" i="25"/>
  <c r="EW8" i="25"/>
  <c r="EW51" i="25" l="1"/>
  <c r="EW52" i="25"/>
  <c r="EW56" i="25"/>
  <c r="EW63" i="25"/>
  <c r="EW54" i="25"/>
  <c r="EW60" i="25"/>
  <c r="EW64" i="25"/>
  <c r="EW55" i="25"/>
  <c r="EW61" i="25"/>
  <c r="EW65" i="25"/>
  <c r="EW57" i="25"/>
  <c r="EW62" i="25"/>
  <c r="EW66" i="25"/>
  <c r="EW53" i="25"/>
  <c r="EW59" i="25"/>
  <c r="EV43" i="25"/>
  <c r="EV41" i="25"/>
  <c r="EV36" i="25"/>
  <c r="EV34" i="25"/>
  <c r="EV25" i="25"/>
  <c r="EV22" i="25"/>
  <c r="EV16" i="25"/>
  <c r="EV8" i="25"/>
  <c r="EV52" i="25" l="1"/>
  <c r="EV51" i="25"/>
  <c r="EV56" i="25"/>
  <c r="EV66" i="25"/>
  <c r="EV63" i="25"/>
  <c r="EV53" i="25"/>
  <c r="EV59" i="25"/>
  <c r="EV54" i="25"/>
  <c r="EV60" i="25"/>
  <c r="EV64" i="25"/>
  <c r="EV55" i="25"/>
  <c r="EV61" i="25"/>
  <c r="EV65" i="25"/>
  <c r="EV57" i="25"/>
  <c r="EV62" i="25"/>
  <c r="EU30" i="25" l="1"/>
  <c r="EU43" i="25"/>
  <c r="EU41" i="25"/>
  <c r="EU36" i="25"/>
  <c r="EU34" i="25"/>
  <c r="EU31" i="25"/>
  <c r="EU25" i="25"/>
  <c r="EU22" i="25"/>
  <c r="EU16" i="25"/>
  <c r="EU8" i="25"/>
  <c r="EU52" i="25" l="1"/>
  <c r="EU51" i="25"/>
  <c r="EU56" i="25"/>
  <c r="EU66" i="25"/>
  <c r="EU59" i="25"/>
  <c r="EU53" i="25"/>
  <c r="EU54" i="25"/>
  <c r="EU60" i="25"/>
  <c r="EU64" i="25"/>
  <c r="EU63" i="25"/>
  <c r="EU55" i="25"/>
  <c r="EU61" i="25"/>
  <c r="EU65" i="25"/>
  <c r="EU57" i="25"/>
  <c r="EU62" i="25"/>
  <c r="ET43" i="25"/>
  <c r="ET41" i="25"/>
  <c r="ET36" i="25"/>
  <c r="ET34" i="25"/>
  <c r="ET31" i="25"/>
  <c r="ET25" i="25"/>
  <c r="ET22" i="25"/>
  <c r="ET16" i="25"/>
  <c r="ET8" i="25"/>
  <c r="ET52" i="25" l="1"/>
  <c r="ET51" i="25"/>
  <c r="ET56" i="25"/>
  <c r="ET64" i="25"/>
  <c r="ET61" i="25"/>
  <c r="ET57" i="25"/>
  <c r="ET66" i="25"/>
  <c r="ET59" i="25"/>
  <c r="ET63" i="25"/>
  <c r="ET55" i="25"/>
  <c r="ET65" i="25"/>
  <c r="ET62" i="25"/>
  <c r="ET53" i="25"/>
  <c r="ET54" i="25"/>
  <c r="ET60" i="25"/>
  <c r="ES36" i="25"/>
  <c r="ES43" i="25"/>
  <c r="ES41" i="25"/>
  <c r="ES34" i="25"/>
  <c r="ES31" i="25"/>
  <c r="ES25" i="25"/>
  <c r="ES22" i="25"/>
  <c r="ES16" i="25"/>
  <c r="ES8" i="25"/>
  <c r="ES51" i="25" l="1"/>
  <c r="ES52" i="25"/>
  <c r="ES56" i="25"/>
  <c r="ES65" i="25"/>
  <c r="ES57" i="25"/>
  <c r="ES62" i="25"/>
  <c r="ES66" i="25"/>
  <c r="ES53" i="25"/>
  <c r="ES59" i="25"/>
  <c r="ES63" i="25"/>
  <c r="ES54" i="25"/>
  <c r="ES60" i="25"/>
  <c r="ES64" i="25"/>
  <c r="ES55" i="25"/>
  <c r="ES61" i="25"/>
  <c r="ER43" i="25"/>
  <c r="ER8" i="25"/>
  <c r="ER16" i="25"/>
  <c r="ER22" i="25"/>
  <c r="ER25" i="25"/>
  <c r="ER30" i="25"/>
  <c r="ER31" i="25"/>
  <c r="ER34" i="25"/>
  <c r="ER41" i="25"/>
  <c r="ER52" i="25" l="1"/>
  <c r="ER56" i="25"/>
  <c r="ER51" i="25"/>
  <c r="ER59" i="25"/>
  <c r="ER66" i="25"/>
  <c r="ER62" i="25"/>
  <c r="ER55" i="25"/>
  <c r="ER54" i="25"/>
  <c r="ER53" i="25"/>
  <c r="ER65" i="25"/>
  <c r="ER61" i="25"/>
  <c r="ER64" i="25"/>
  <c r="ER60" i="25"/>
  <c r="ER63" i="25"/>
  <c r="ER57" i="25"/>
  <c r="EQ43" i="25"/>
  <c r="EQ8" i="25"/>
  <c r="EQ16" i="25"/>
  <c r="EQ22" i="25"/>
  <c r="EQ25" i="25"/>
  <c r="EQ30" i="25"/>
  <c r="EQ31" i="25"/>
  <c r="EQ34" i="25"/>
  <c r="EQ36" i="25"/>
  <c r="EQ41" i="25"/>
  <c r="EQ52" i="25" l="1"/>
  <c r="EQ51" i="25"/>
  <c r="EQ56" i="25"/>
  <c r="EQ57" i="25"/>
  <c r="EQ53" i="25"/>
  <c r="EQ62" i="25"/>
  <c r="EQ65" i="25"/>
  <c r="EQ61" i="25"/>
  <c r="EQ55" i="25"/>
  <c r="EQ64" i="25"/>
  <c r="EQ60" i="25"/>
  <c r="EQ54" i="25"/>
  <c r="EQ66" i="25"/>
  <c r="EQ63" i="25"/>
  <c r="EQ59" i="25"/>
  <c r="EP43" i="25"/>
  <c r="EP41" i="25"/>
  <c r="EP36" i="25"/>
  <c r="EP34" i="25"/>
  <c r="EP31" i="25"/>
  <c r="EP30" i="25"/>
  <c r="EP25" i="25"/>
  <c r="EP22" i="25"/>
  <c r="EP16" i="25"/>
  <c r="EP8" i="25"/>
  <c r="EP52" i="25" l="1"/>
  <c r="EP56" i="25"/>
  <c r="EP51" i="25"/>
  <c r="EP54" i="25"/>
  <c r="EP55" i="25"/>
  <c r="EP63" i="25"/>
  <c r="EP53" i="25"/>
  <c r="EP66" i="25"/>
  <c r="EP65" i="25"/>
  <c r="EP61" i="25"/>
  <c r="EP64" i="25"/>
  <c r="EP60" i="25"/>
  <c r="EP59" i="25"/>
  <c r="EP62" i="25"/>
  <c r="EP57" i="25"/>
  <c r="EO43" i="25"/>
  <c r="EO41" i="25"/>
  <c r="EO36" i="25"/>
  <c r="EO34" i="25"/>
  <c r="EO31" i="25"/>
  <c r="EO30" i="25"/>
  <c r="EO25" i="25"/>
  <c r="EO22" i="25"/>
  <c r="EO16" i="25"/>
  <c r="EO8" i="25"/>
  <c r="D7" i="39"/>
  <c r="D8" i="39"/>
  <c r="D9" i="39"/>
  <c r="D10" i="39"/>
  <c r="D11" i="39"/>
  <c r="D12" i="39"/>
  <c r="D13" i="39"/>
  <c r="D14" i="39"/>
  <c r="D15" i="39"/>
  <c r="D6" i="39"/>
  <c r="C7" i="39"/>
  <c r="C8" i="39"/>
  <c r="C9" i="39"/>
  <c r="C10" i="39"/>
  <c r="C11" i="39"/>
  <c r="C12" i="39"/>
  <c r="C13" i="39"/>
  <c r="C14" i="39"/>
  <c r="C15" i="39"/>
  <c r="C6" i="39"/>
  <c r="B7" i="39"/>
  <c r="B8" i="39"/>
  <c r="B9" i="39"/>
  <c r="B10" i="39"/>
  <c r="B11" i="39"/>
  <c r="B12" i="39"/>
  <c r="B13" i="39"/>
  <c r="B14" i="39"/>
  <c r="B15" i="39"/>
  <c r="B6" i="39"/>
  <c r="EO52" i="25" l="1"/>
  <c r="EO51" i="25"/>
  <c r="EO56" i="25"/>
  <c r="B34" i="25"/>
  <c r="D34" i="25"/>
  <c r="C34" i="25"/>
  <c r="EO57" i="25"/>
  <c r="EO54" i="25"/>
  <c r="EO62" i="25"/>
  <c r="EO61" i="25"/>
  <c r="EO55" i="25"/>
  <c r="E12" i="39"/>
  <c r="EO63" i="25"/>
  <c r="EO59" i="25"/>
  <c r="EO53" i="25"/>
  <c r="EO66" i="25"/>
  <c r="EO65" i="25"/>
  <c r="EO64" i="25"/>
  <c r="EO60" i="25"/>
  <c r="E13" i="39"/>
  <c r="EN43" i="25"/>
  <c r="EM43" i="25"/>
  <c r="EN8" i="25"/>
  <c r="EN14" i="25"/>
  <c r="EN16" i="25"/>
  <c r="EN22" i="25"/>
  <c r="EN25" i="25"/>
  <c r="EN30" i="25"/>
  <c r="EN31" i="25"/>
  <c r="EN36" i="25"/>
  <c r="EN41" i="25"/>
  <c r="EN52" i="25" l="1"/>
  <c r="EN51" i="25"/>
  <c r="EN56" i="25"/>
  <c r="E34" i="25"/>
  <c r="EN57" i="25"/>
  <c r="EN55" i="25"/>
  <c r="EN54" i="25"/>
  <c r="EN53" i="25"/>
  <c r="EN66" i="25"/>
  <c r="EN62" i="25"/>
  <c r="EN65" i="25"/>
  <c r="EN61" i="25"/>
  <c r="EN64" i="25"/>
  <c r="EN60" i="25"/>
  <c r="EN63" i="25"/>
  <c r="EN59" i="25"/>
  <c r="EM41" i="25"/>
  <c r="EM36" i="25"/>
  <c r="EM31" i="25"/>
  <c r="EM30" i="25"/>
  <c r="EM25" i="25"/>
  <c r="EM22" i="25"/>
  <c r="EM16" i="25"/>
  <c r="EM14" i="25"/>
  <c r="EM8" i="25"/>
  <c r="EM52" i="25" l="1"/>
  <c r="EM56" i="25"/>
  <c r="EM51" i="25"/>
  <c r="EM63" i="25"/>
  <c r="EM66" i="25"/>
  <c r="EM53" i="25"/>
  <c r="EM59" i="25"/>
  <c r="EM54" i="25"/>
  <c r="EM60" i="25"/>
  <c r="EM64" i="25"/>
  <c r="EM55" i="25"/>
  <c r="EM61" i="25"/>
  <c r="EM65" i="25"/>
  <c r="EM57" i="25"/>
  <c r="EM62" i="25"/>
  <c r="E6" i="39"/>
  <c r="E10" i="39"/>
  <c r="E15" i="39"/>
  <c r="E9" i="39"/>
  <c r="E14" i="39"/>
  <c r="E7" i="39"/>
  <c r="E11" i="39"/>
  <c r="E8" i="39"/>
  <c r="D7" i="38"/>
  <c r="D8" i="38"/>
  <c r="D9" i="38"/>
  <c r="D10" i="38"/>
  <c r="D11" i="38"/>
  <c r="D12" i="38"/>
  <c r="D13" i="38"/>
  <c r="D14" i="38"/>
  <c r="D15" i="38"/>
  <c r="D6" i="38"/>
  <c r="C7" i="38"/>
  <c r="C8" i="38"/>
  <c r="C9" i="38"/>
  <c r="C10" i="38"/>
  <c r="C11" i="38"/>
  <c r="C12" i="38"/>
  <c r="C13" i="38"/>
  <c r="C14" i="38"/>
  <c r="C15" i="38"/>
  <c r="C6" i="38"/>
  <c r="B7" i="38"/>
  <c r="B8" i="38"/>
  <c r="B9" i="38"/>
  <c r="B10" i="38"/>
  <c r="B11" i="38"/>
  <c r="B12" i="38"/>
  <c r="B13" i="38"/>
  <c r="B14" i="38"/>
  <c r="B15" i="38"/>
  <c r="B6" i="38"/>
  <c r="EL43" i="25"/>
  <c r="EL8" i="25"/>
  <c r="EL14" i="25"/>
  <c r="EL16" i="25"/>
  <c r="EL22" i="25"/>
  <c r="EL25" i="25"/>
  <c r="EL30" i="25"/>
  <c r="EL31" i="25"/>
  <c r="EL36" i="25"/>
  <c r="EL41" i="25"/>
  <c r="EL52" i="25" l="1"/>
  <c r="EL51" i="25"/>
  <c r="EL56" i="25"/>
  <c r="EL57" i="25"/>
  <c r="EL65" i="25"/>
  <c r="EL61" i="25"/>
  <c r="EL55" i="25"/>
  <c r="EL64" i="25"/>
  <c r="EL60" i="25"/>
  <c r="EL54" i="25"/>
  <c r="EL63" i="25"/>
  <c r="EL59" i="25"/>
  <c r="EL53" i="25"/>
  <c r="EL66" i="25"/>
  <c r="EL62" i="25"/>
  <c r="EK43" i="25"/>
  <c r="EK41" i="25"/>
  <c r="EK36" i="25"/>
  <c r="EK30" i="25"/>
  <c r="EK31" i="25"/>
  <c r="EK25" i="25"/>
  <c r="EK22" i="25"/>
  <c r="EK16" i="25"/>
  <c r="EK14" i="25"/>
  <c r="EK8" i="25"/>
  <c r="EK52" i="25" l="1"/>
  <c r="EK51" i="25"/>
  <c r="EK56" i="25"/>
  <c r="EK53" i="25"/>
  <c r="EK66" i="25"/>
  <c r="EK62" i="25"/>
  <c r="EK57" i="25"/>
  <c r="EK65" i="25"/>
  <c r="EK61" i="25"/>
  <c r="EK55" i="25"/>
  <c r="EK64" i="25"/>
  <c r="EK60" i="25"/>
  <c r="EK54" i="25"/>
  <c r="EK63" i="25"/>
  <c r="EK59" i="25"/>
  <c r="E10" i="38"/>
  <c r="EJ43" i="25"/>
  <c r="EJ41" i="25"/>
  <c r="EJ36" i="25"/>
  <c r="EJ30" i="25"/>
  <c r="EJ31" i="25"/>
  <c r="EJ25" i="25"/>
  <c r="EJ22" i="25"/>
  <c r="EJ16" i="25"/>
  <c r="EJ14" i="25"/>
  <c r="EJ8" i="25"/>
  <c r="EJ52" i="25" l="1"/>
  <c r="EJ56" i="25"/>
  <c r="EJ51" i="25"/>
  <c r="EJ55" i="25"/>
  <c r="EJ64" i="25"/>
  <c r="EJ60" i="25"/>
  <c r="EJ54" i="25"/>
  <c r="EJ63" i="25"/>
  <c r="EJ59" i="25"/>
  <c r="EJ53" i="25"/>
  <c r="EJ66" i="25"/>
  <c r="EJ62" i="25"/>
  <c r="EJ57" i="25"/>
  <c r="EJ65" i="25"/>
  <c r="EJ61" i="25"/>
  <c r="E15" i="38"/>
  <c r="EI43" i="25"/>
  <c r="EI22" i="25"/>
  <c r="D22" i="25" s="1"/>
  <c r="EI14" i="25"/>
  <c r="EI41" i="25"/>
  <c r="EI36" i="25"/>
  <c r="E6" i="38"/>
  <c r="EI30" i="25"/>
  <c r="EI31" i="25"/>
  <c r="EI25" i="25"/>
  <c r="EI8" i="25"/>
  <c r="EI52" i="25" l="1"/>
  <c r="EI56" i="25"/>
  <c r="EI51" i="25"/>
  <c r="B22" i="25"/>
  <c r="EI55" i="25"/>
  <c r="EI65" i="25"/>
  <c r="EI61" i="25"/>
  <c r="EI54" i="25"/>
  <c r="EI64" i="25"/>
  <c r="EI60" i="25"/>
  <c r="EI53" i="25"/>
  <c r="EI63" i="25"/>
  <c r="EI57" i="25"/>
  <c r="EI59" i="25"/>
  <c r="EI66" i="25"/>
  <c r="EI62" i="25"/>
  <c r="C22" i="25"/>
  <c r="EH43" i="25"/>
  <c r="EH36" i="25"/>
  <c r="EH31" i="25"/>
  <c r="EH30" i="25"/>
  <c r="EH25" i="25"/>
  <c r="E22" i="25" l="1"/>
  <c r="EH16" i="25"/>
  <c r="EH14" i="25"/>
  <c r="EH8" i="25"/>
  <c r="EH52" i="25" l="1"/>
  <c r="EH56" i="25"/>
  <c r="EH51" i="25"/>
  <c r="EH53" i="25"/>
  <c r="EH59" i="25"/>
  <c r="EH63" i="25"/>
  <c r="EH54" i="25"/>
  <c r="EH60" i="25"/>
  <c r="EH64" i="25"/>
  <c r="EH55" i="25"/>
  <c r="EH61" i="25"/>
  <c r="EH65" i="25"/>
  <c r="EH57" i="25"/>
  <c r="EH62" i="25"/>
  <c r="EH66" i="25"/>
  <c r="EG43" i="25"/>
  <c r="EG8" i="25"/>
  <c r="EG14" i="25"/>
  <c r="EG16" i="25"/>
  <c r="EG25" i="25"/>
  <c r="EG30" i="25"/>
  <c r="EG36" i="25"/>
  <c r="EG41" i="25"/>
  <c r="EG52" i="25" l="1"/>
  <c r="EG51" i="25"/>
  <c r="EG56" i="25"/>
  <c r="EG57" i="25"/>
  <c r="EG53" i="25"/>
  <c r="EG66" i="25"/>
  <c r="EG62" i="25"/>
  <c r="EG65" i="25"/>
  <c r="EG61" i="25"/>
  <c r="EG55" i="25"/>
  <c r="EG64" i="25"/>
  <c r="EG60" i="25"/>
  <c r="EG54" i="25"/>
  <c r="EG63" i="25"/>
  <c r="EG59" i="25"/>
  <c r="EF43" i="25"/>
  <c r="EF41" i="25"/>
  <c r="EF36" i="25"/>
  <c r="EF30" i="25"/>
  <c r="EF31" i="25"/>
  <c r="EF25" i="25"/>
  <c r="EF16" i="25"/>
  <c r="EF14" i="25"/>
  <c r="EF8" i="25"/>
  <c r="EF51" i="25" l="1"/>
  <c r="EF52" i="25"/>
  <c r="EF56" i="25"/>
  <c r="EF55" i="25"/>
  <c r="EF64" i="25"/>
  <c r="EF60" i="25"/>
  <c r="EF54" i="25"/>
  <c r="EF63" i="25"/>
  <c r="EF59" i="25"/>
  <c r="EF53" i="25"/>
  <c r="EF66" i="25"/>
  <c r="EF62" i="25"/>
  <c r="EF57" i="25"/>
  <c r="EF65" i="25"/>
  <c r="EF61" i="25"/>
  <c r="EE43" i="25"/>
  <c r="EE41" i="25"/>
  <c r="EE36" i="25"/>
  <c r="EE31" i="25"/>
  <c r="EE30" i="25"/>
  <c r="EE25" i="25"/>
  <c r="EE16" i="25"/>
  <c r="EE14" i="25"/>
  <c r="EE8" i="25"/>
  <c r="EE52" i="25" l="1"/>
  <c r="EE56" i="25"/>
  <c r="EE51" i="25"/>
  <c r="EE57" i="25"/>
  <c r="EE53" i="25"/>
  <c r="EE66" i="25"/>
  <c r="EE62" i="25"/>
  <c r="EE65" i="25"/>
  <c r="EE61" i="25"/>
  <c r="EE55" i="25"/>
  <c r="EE64" i="25"/>
  <c r="EE60" i="25"/>
  <c r="EE54" i="25"/>
  <c r="EE63" i="25"/>
  <c r="EE59" i="25"/>
  <c r="ED43" i="25"/>
  <c r="ED14" i="25"/>
  <c r="ED16" i="25"/>
  <c r="ED25" i="25"/>
  <c r="ED30" i="25"/>
  <c r="ED31" i="25"/>
  <c r="ED36" i="25"/>
  <c r="ED41" i="25"/>
  <c r="ED8" i="25"/>
  <c r="ED52" i="25" l="1"/>
  <c r="ED51" i="25"/>
  <c r="ED56" i="25"/>
  <c r="ED53" i="25"/>
  <c r="ED62" i="25"/>
  <c r="ED57" i="25"/>
  <c r="ED65" i="25"/>
  <c r="ED61" i="25"/>
  <c r="ED55" i="25"/>
  <c r="ED66" i="25"/>
  <c r="ED64" i="25"/>
  <c r="ED60" i="25"/>
  <c r="ED54" i="25"/>
  <c r="ED63" i="25"/>
  <c r="ED59" i="25"/>
  <c r="EC43" i="25"/>
  <c r="EC41" i="25"/>
  <c r="EC36" i="25"/>
  <c r="EC30" i="25"/>
  <c r="EC31" i="25"/>
  <c r="EC25" i="25"/>
  <c r="EC16" i="25"/>
  <c r="EC14" i="25"/>
  <c r="EC8" i="25"/>
  <c r="EC52" i="25" l="1"/>
  <c r="EC56" i="25"/>
  <c r="EC51" i="25"/>
  <c r="EC53" i="25"/>
  <c r="EC55" i="25"/>
  <c r="EC63" i="25"/>
  <c r="EC64" i="25"/>
  <c r="EC60" i="25"/>
  <c r="EC54" i="25"/>
  <c r="EC59" i="25"/>
  <c r="EC66" i="25"/>
  <c r="EC62" i="25"/>
  <c r="EC57" i="25"/>
  <c r="EC65" i="25"/>
  <c r="EC61" i="25"/>
  <c r="EB43" i="25"/>
  <c r="EB41" i="25"/>
  <c r="EB36" i="25"/>
  <c r="EB31" i="25"/>
  <c r="EB30" i="25"/>
  <c r="EB25" i="25"/>
  <c r="EB16" i="25"/>
  <c r="EB14" i="25"/>
  <c r="EB8" i="25"/>
  <c r="EA43" i="25"/>
  <c r="EB52" i="25" l="1"/>
  <c r="EB56" i="25"/>
  <c r="EB51" i="25"/>
  <c r="EB55" i="25"/>
  <c r="EB53" i="25"/>
  <c r="EB62" i="25"/>
  <c r="EB63" i="25"/>
  <c r="EB57" i="25"/>
  <c r="EB59" i="25"/>
  <c r="EB66" i="25"/>
  <c r="EB65" i="25"/>
  <c r="EB61" i="25"/>
  <c r="EB54" i="25"/>
  <c r="EB64" i="25"/>
  <c r="EB60" i="25"/>
  <c r="EA8" i="25"/>
  <c r="EA14" i="25"/>
  <c r="EA16" i="25"/>
  <c r="EA25" i="25"/>
  <c r="EA30" i="25"/>
  <c r="EA31" i="25"/>
  <c r="EA36" i="25"/>
  <c r="EA41" i="25"/>
  <c r="EA49" i="25"/>
  <c r="E13" i="38"/>
  <c r="E12" i="38"/>
  <c r="E8" i="38"/>
  <c r="EA52" i="25" l="1"/>
  <c r="EA51" i="25"/>
  <c r="EA56" i="25"/>
  <c r="EA61" i="25"/>
  <c r="EA53" i="25"/>
  <c r="EA65" i="25"/>
  <c r="EA54" i="25"/>
  <c r="EA57" i="25"/>
  <c r="EA55" i="25"/>
  <c r="EA64" i="25"/>
  <c r="EA60" i="25"/>
  <c r="EA63" i="25"/>
  <c r="EA59" i="25"/>
  <c r="EA66" i="25"/>
  <c r="EA62" i="25"/>
  <c r="E9" i="38"/>
  <c r="E7" i="38"/>
  <c r="E11" i="38"/>
  <c r="E14" i="38"/>
  <c r="DZ43" i="25"/>
  <c r="DZ41" i="25"/>
  <c r="DZ36" i="25"/>
  <c r="DZ31" i="25"/>
  <c r="DZ30" i="25"/>
  <c r="DZ25" i="25"/>
  <c r="DZ16" i="25"/>
  <c r="DZ14" i="25"/>
  <c r="DZ8" i="25"/>
  <c r="D6" i="37"/>
  <c r="B17" i="37"/>
  <c r="C17" i="37"/>
  <c r="D17" i="37"/>
  <c r="DZ52" i="25" l="1"/>
  <c r="DZ51" i="25"/>
  <c r="DZ56" i="25"/>
  <c r="DZ62" i="25"/>
  <c r="DZ54" i="25"/>
  <c r="DZ66" i="25"/>
  <c r="DZ57" i="25"/>
  <c r="DZ63" i="25"/>
  <c r="DZ59" i="25"/>
  <c r="DZ53" i="25"/>
  <c r="DZ65" i="25"/>
  <c r="DZ61" i="25"/>
  <c r="DZ55" i="25"/>
  <c r="E17" i="37"/>
  <c r="DZ64" i="25"/>
  <c r="DZ60" i="25"/>
  <c r="DY43" i="25"/>
  <c r="DY8" i="25"/>
  <c r="DY14" i="25"/>
  <c r="DY16" i="25"/>
  <c r="DY25" i="25"/>
  <c r="DY31" i="25"/>
  <c r="DY36" i="25"/>
  <c r="DY41" i="25"/>
  <c r="DY52" i="25" l="1"/>
  <c r="DY56" i="25"/>
  <c r="DY51" i="25"/>
  <c r="DY53" i="25"/>
  <c r="DY61" i="25"/>
  <c r="DY66" i="25"/>
  <c r="DY62" i="25"/>
  <c r="DY57" i="25"/>
  <c r="DY65" i="25"/>
  <c r="DY55" i="25"/>
  <c r="DY64" i="25"/>
  <c r="DY60" i="25"/>
  <c r="DY54" i="25"/>
  <c r="DY63" i="25"/>
  <c r="DY59" i="25"/>
  <c r="DX43" i="25"/>
  <c r="DX14" i="25"/>
  <c r="DX16" i="25"/>
  <c r="DX25" i="25"/>
  <c r="DX30" i="25"/>
  <c r="DX31" i="25"/>
  <c r="DX36" i="25"/>
  <c r="DX41" i="25"/>
  <c r="DX8" i="25"/>
  <c r="DX52" i="25" l="1"/>
  <c r="DX51" i="25"/>
  <c r="DX56" i="25"/>
  <c r="DX57" i="25"/>
  <c r="DX54" i="25"/>
  <c r="DX62" i="25"/>
  <c r="DX64" i="25"/>
  <c r="DX63" i="25"/>
  <c r="DX59" i="25"/>
  <c r="DX53" i="25"/>
  <c r="DX66" i="25"/>
  <c r="DX65" i="25"/>
  <c r="DX61" i="25"/>
  <c r="DX55" i="25"/>
  <c r="DX60" i="25"/>
  <c r="DW43" i="25"/>
  <c r="DP41" i="25"/>
  <c r="DQ41" i="25"/>
  <c r="DR41" i="25"/>
  <c r="DS41" i="25"/>
  <c r="DT41" i="25"/>
  <c r="DU41" i="25"/>
  <c r="DV41" i="25"/>
  <c r="DW41" i="25"/>
  <c r="DV36" i="25"/>
  <c r="DW36" i="25"/>
  <c r="DU36" i="25"/>
  <c r="DW31" i="25"/>
  <c r="B31" i="25" s="1"/>
  <c r="DW30" i="25"/>
  <c r="DW25" i="25"/>
  <c r="DW14" i="25"/>
  <c r="DW16" i="25"/>
  <c r="DW8" i="25"/>
  <c r="B14" i="37"/>
  <c r="C14" i="37"/>
  <c r="D14" i="37"/>
  <c r="D31" i="25" l="1"/>
  <c r="C31" i="25"/>
  <c r="DW52" i="25"/>
  <c r="DW51" i="25"/>
  <c r="DW56" i="25"/>
  <c r="DW59" i="25"/>
  <c r="DW55" i="25"/>
  <c r="DW64" i="25"/>
  <c r="DW60" i="25"/>
  <c r="DW54" i="25"/>
  <c r="DW63" i="25"/>
  <c r="DW53" i="25"/>
  <c r="DW66" i="25"/>
  <c r="DW62" i="25"/>
  <c r="DW57" i="25"/>
  <c r="DW65" i="25"/>
  <c r="DW61" i="25"/>
  <c r="E14" i="37"/>
  <c r="DV8" i="25"/>
  <c r="DV14" i="25"/>
  <c r="DV16" i="25"/>
  <c r="DV25" i="25"/>
  <c r="DV30" i="25"/>
  <c r="DV43" i="25"/>
  <c r="E31" i="25" l="1"/>
  <c r="DV52" i="25"/>
  <c r="DV56" i="25"/>
  <c r="DV51" i="25"/>
  <c r="DV59" i="25"/>
  <c r="DV66" i="25"/>
  <c r="DV62" i="25"/>
  <c r="DV55" i="25"/>
  <c r="DV65" i="25"/>
  <c r="DV61" i="25"/>
  <c r="DV54" i="25"/>
  <c r="DV64" i="25"/>
  <c r="DV60" i="25"/>
  <c r="DV53" i="25"/>
  <c r="DV63" i="25"/>
  <c r="DV57" i="25"/>
  <c r="DU43" i="25"/>
  <c r="DU8" i="25"/>
  <c r="C6" i="37"/>
  <c r="B6" i="37"/>
  <c r="B7" i="37"/>
  <c r="DU30" i="25"/>
  <c r="DU25" i="25"/>
  <c r="DU16" i="25"/>
  <c r="DU14" i="25"/>
  <c r="DU9" i="25"/>
  <c r="DU52" i="25" l="1"/>
  <c r="DU51" i="25"/>
  <c r="D8" i="25"/>
  <c r="DU56" i="25"/>
  <c r="C8" i="25"/>
  <c r="DU53" i="25"/>
  <c r="B8" i="25"/>
  <c r="E6" i="37"/>
  <c r="DU64" i="25"/>
  <c r="DU59" i="25"/>
  <c r="DU66" i="25"/>
  <c r="DU62" i="25"/>
  <c r="DU57" i="25"/>
  <c r="DU60" i="25"/>
  <c r="DU54" i="25"/>
  <c r="DU63" i="25"/>
  <c r="DU65" i="25"/>
  <c r="DU61" i="25"/>
  <c r="DU55" i="25"/>
  <c r="DT9" i="25"/>
  <c r="DT14" i="25"/>
  <c r="DT16" i="25"/>
  <c r="DT21" i="25"/>
  <c r="DT25" i="25"/>
  <c r="DT30" i="25"/>
  <c r="DT43" i="25"/>
  <c r="DT52" i="25" l="1"/>
  <c r="DT51" i="25"/>
  <c r="DT56" i="25"/>
  <c r="E8" i="25"/>
  <c r="DT54" i="25"/>
  <c r="DT57" i="25"/>
  <c r="DT55" i="25"/>
  <c r="DT65" i="25"/>
  <c r="DT61" i="25"/>
  <c r="DT64" i="25"/>
  <c r="DT60" i="25"/>
  <c r="DT63" i="25"/>
  <c r="DT59" i="25"/>
  <c r="DT53" i="25"/>
  <c r="DT66" i="25"/>
  <c r="DT62" i="25"/>
  <c r="DS9" i="25"/>
  <c r="DS14" i="25"/>
  <c r="DS16" i="25"/>
  <c r="DS21" i="25"/>
  <c r="DS25" i="25"/>
  <c r="DS30" i="25"/>
  <c r="DS36" i="25"/>
  <c r="DS43" i="25"/>
  <c r="DS52" i="25" l="1"/>
  <c r="DS51" i="25"/>
  <c r="DS56" i="25"/>
  <c r="DS54" i="25"/>
  <c r="DS55" i="25"/>
  <c r="DS64" i="25"/>
  <c r="DS60" i="25"/>
  <c r="DS63" i="25"/>
  <c r="DS59" i="25"/>
  <c r="DS53" i="25"/>
  <c r="DS66" i="25"/>
  <c r="DS62" i="25"/>
  <c r="DS57" i="25"/>
  <c r="DS65" i="25"/>
  <c r="DS61" i="25"/>
  <c r="DR9" i="25"/>
  <c r="DR14" i="25"/>
  <c r="DR16" i="25"/>
  <c r="DR21" i="25"/>
  <c r="DR25" i="25"/>
  <c r="DR30" i="25"/>
  <c r="DR36" i="25"/>
  <c r="DR43" i="25"/>
  <c r="DR52" i="25" l="1"/>
  <c r="DR51" i="25"/>
  <c r="DR56" i="25"/>
  <c r="DR54" i="25"/>
  <c r="DR63" i="25"/>
  <c r="DR59" i="25"/>
  <c r="DR53" i="25"/>
  <c r="DR66" i="25"/>
  <c r="DR62" i="25"/>
  <c r="DR57" i="25"/>
  <c r="DR65" i="25"/>
  <c r="DR61" i="25"/>
  <c r="DR55" i="25"/>
  <c r="DR64" i="25"/>
  <c r="DR60" i="25"/>
  <c r="DQ43" i="25"/>
  <c r="DP43" i="25"/>
  <c r="DP36" i="25"/>
  <c r="DQ36" i="25"/>
  <c r="DP30" i="25"/>
  <c r="DQ30" i="25"/>
  <c r="DP25" i="25"/>
  <c r="DQ25" i="25"/>
  <c r="DP21" i="25"/>
  <c r="DQ21" i="25"/>
  <c r="DP16" i="25"/>
  <c r="DQ16" i="25"/>
  <c r="DP14" i="25"/>
  <c r="DQ14" i="25"/>
  <c r="DQ9" i="25"/>
  <c r="DO43" i="25"/>
  <c r="DO41" i="25"/>
  <c r="DO36" i="25"/>
  <c r="DO30" i="25"/>
  <c r="DO25" i="25"/>
  <c r="DO21" i="25"/>
  <c r="DO16" i="25"/>
  <c r="DO14" i="25"/>
  <c r="DO9" i="25"/>
  <c r="DQ52" i="25" l="1"/>
  <c r="DP52" i="25"/>
  <c r="DO52" i="25"/>
  <c r="DO56" i="25"/>
  <c r="DO51" i="25"/>
  <c r="DQ51" i="25"/>
  <c r="DP51" i="25"/>
  <c r="DQ56" i="25"/>
  <c r="DP56" i="25"/>
  <c r="DQ57" i="25"/>
  <c r="DQ65" i="25"/>
  <c r="DQ61" i="25"/>
  <c r="DQ55" i="25"/>
  <c r="DQ64" i="25"/>
  <c r="DQ60" i="25"/>
  <c r="DQ54" i="25"/>
  <c r="DQ63" i="25"/>
  <c r="DQ59" i="25"/>
  <c r="DQ53" i="25"/>
  <c r="DQ66" i="25"/>
  <c r="DQ62" i="25"/>
  <c r="DP53" i="25"/>
  <c r="DP66" i="25"/>
  <c r="DP65" i="25"/>
  <c r="DP64" i="25"/>
  <c r="DP63" i="25"/>
  <c r="DP62" i="25"/>
  <c r="DP61" i="25"/>
  <c r="DP60" i="25"/>
  <c r="DP59" i="25"/>
  <c r="DP57" i="25"/>
  <c r="DP55" i="25"/>
  <c r="DP54" i="25"/>
  <c r="B8" i="37"/>
  <c r="B9" i="37"/>
  <c r="B10" i="37"/>
  <c r="B11" i="37"/>
  <c r="B12" i="37"/>
  <c r="B13" i="37"/>
  <c r="B15" i="37"/>
  <c r="B16" i="37"/>
  <c r="C8" i="37"/>
  <c r="C9" i="37"/>
  <c r="C10" i="37"/>
  <c r="C11" i="37"/>
  <c r="C12" i="37"/>
  <c r="C13" i="37"/>
  <c r="C15" i="37"/>
  <c r="C16" i="37"/>
  <c r="D8" i="37"/>
  <c r="D9" i="37"/>
  <c r="D10" i="37"/>
  <c r="D11" i="37"/>
  <c r="D12" i="37"/>
  <c r="D13" i="37"/>
  <c r="D15" i="37"/>
  <c r="D16" i="37"/>
  <c r="D7" i="37"/>
  <c r="C7" i="37"/>
  <c r="D6" i="33"/>
  <c r="E7" i="37" l="1"/>
  <c r="E10" i="37"/>
  <c r="E16" i="37"/>
  <c r="E11" i="37"/>
  <c r="E15" i="37"/>
  <c r="E13" i="37"/>
  <c r="E9" i="37"/>
  <c r="E12" i="37"/>
  <c r="E8" i="37"/>
  <c r="DO65" i="25" l="1"/>
  <c r="DO57" i="25"/>
  <c r="DO62" i="25"/>
  <c r="DO66" i="25"/>
  <c r="DO53" i="25"/>
  <c r="DO59" i="25"/>
  <c r="DO63" i="25"/>
  <c r="DO54" i="25"/>
  <c r="DO60" i="25"/>
  <c r="DO64" i="25"/>
  <c r="DO55" i="25"/>
  <c r="DO61" i="25"/>
  <c r="DN9" i="25"/>
  <c r="DN14" i="25"/>
  <c r="DN16" i="25"/>
  <c r="DN25" i="25"/>
  <c r="DN30" i="25"/>
  <c r="DN36" i="25"/>
  <c r="DN41" i="25"/>
  <c r="DN43" i="25"/>
  <c r="D7" i="33"/>
  <c r="D8" i="33"/>
  <c r="D9" i="33"/>
  <c r="D10" i="33"/>
  <c r="D11" i="33"/>
  <c r="D12" i="33"/>
  <c r="D13" i="33"/>
  <c r="D14" i="33"/>
  <c r="C7" i="33"/>
  <c r="C8" i="33"/>
  <c r="C9" i="33"/>
  <c r="C10" i="33"/>
  <c r="C11" i="33"/>
  <c r="C12" i="33"/>
  <c r="C13" i="33"/>
  <c r="C14" i="33"/>
  <c r="B7" i="33"/>
  <c r="B8" i="33"/>
  <c r="B9" i="33"/>
  <c r="B10" i="33"/>
  <c r="B11" i="33"/>
  <c r="B12" i="33"/>
  <c r="B13" i="33"/>
  <c r="B14" i="33"/>
  <c r="B6" i="33"/>
  <c r="DN52" i="25" l="1"/>
  <c r="DN51" i="25"/>
  <c r="DN56" i="25"/>
  <c r="DN57" i="25"/>
  <c r="DN61" i="25"/>
  <c r="DN65" i="25"/>
  <c r="DN55" i="25"/>
  <c r="DN64" i="25"/>
  <c r="DN60" i="25"/>
  <c r="DN54" i="25"/>
  <c r="DN53" i="25"/>
  <c r="DN63" i="25"/>
  <c r="DN59" i="25"/>
  <c r="DN66" i="25"/>
  <c r="DN62" i="25"/>
  <c r="DM9" i="25"/>
  <c r="DM14" i="25"/>
  <c r="DM16" i="25"/>
  <c r="DM21" i="25"/>
  <c r="DM25" i="25"/>
  <c r="DM30" i="25"/>
  <c r="DM36" i="25"/>
  <c r="DM41" i="25"/>
  <c r="DM43" i="25"/>
  <c r="DM52" i="25" l="1"/>
  <c r="DM51" i="25"/>
  <c r="DM56" i="25"/>
  <c r="DM53" i="25"/>
  <c r="DM57" i="25"/>
  <c r="DM55" i="25"/>
  <c r="DM66" i="25"/>
  <c r="DM54" i="25"/>
  <c r="DM62" i="25"/>
  <c r="DM65" i="25"/>
  <c r="DM61" i="25"/>
  <c r="DM64" i="25"/>
  <c r="DM60" i="25"/>
  <c r="DM63" i="25"/>
  <c r="DM59" i="25"/>
  <c r="DL43" i="25"/>
  <c r="DL9" i="25"/>
  <c r="DL14" i="25"/>
  <c r="DL16" i="25"/>
  <c r="DL21" i="25"/>
  <c r="DL25" i="25"/>
  <c r="DL30" i="25"/>
  <c r="DL36" i="25"/>
  <c r="DL41" i="25"/>
  <c r="DL52" i="25" l="1"/>
  <c r="DL51" i="25"/>
  <c r="DL56" i="25"/>
  <c r="DL65" i="25"/>
  <c r="DL55" i="25"/>
  <c r="DL57" i="25"/>
  <c r="DL61" i="25"/>
  <c r="DL64" i="25"/>
  <c r="DL54" i="25"/>
  <c r="DL63" i="25"/>
  <c r="DL59" i="25"/>
  <c r="DL53" i="25"/>
  <c r="DL60" i="25"/>
  <c r="DL66" i="25"/>
  <c r="DL62" i="25"/>
  <c r="DK43" i="25"/>
  <c r="DK41" i="25"/>
  <c r="DK36" i="25"/>
  <c r="DK30" i="25"/>
  <c r="DK25" i="25"/>
  <c r="DK21" i="25"/>
  <c r="DK16" i="25"/>
  <c r="DK14" i="25"/>
  <c r="DK9" i="25"/>
  <c r="DK52" i="25" l="1"/>
  <c r="DK56" i="25"/>
  <c r="DK51" i="25"/>
  <c r="DK66" i="25"/>
  <c r="DK53" i="25"/>
  <c r="DK62" i="25"/>
  <c r="DK57" i="25"/>
  <c r="DK65" i="25"/>
  <c r="DK61" i="25"/>
  <c r="DK55" i="25"/>
  <c r="DK64" i="25"/>
  <c r="DK60" i="25"/>
  <c r="DK54" i="25"/>
  <c r="DK63" i="25"/>
  <c r="DK59" i="25"/>
  <c r="DJ9" i="25"/>
  <c r="DJ16" i="25"/>
  <c r="DJ21" i="25"/>
  <c r="DJ25" i="25"/>
  <c r="DJ30" i="25"/>
  <c r="DJ36" i="25"/>
  <c r="DJ41" i="25"/>
  <c r="DJ52" i="25" l="1"/>
  <c r="DJ51" i="25"/>
  <c r="DJ56" i="25"/>
  <c r="DJ43" i="25"/>
  <c r="DJ53" i="25"/>
  <c r="DJ66" i="25" l="1"/>
  <c r="DJ62" i="25"/>
  <c r="DJ57" i="25"/>
  <c r="DJ64" i="25"/>
  <c r="DJ60" i="25"/>
  <c r="DJ54" i="25"/>
  <c r="DJ65" i="25"/>
  <c r="DJ63" i="25"/>
  <c r="DJ61" i="25"/>
  <c r="DJ59" i="25"/>
  <c r="DJ55" i="25"/>
  <c r="DG36" i="25"/>
  <c r="DI36" i="25"/>
  <c r="DI9" i="25"/>
  <c r="DI14" i="25"/>
  <c r="DI16" i="25"/>
  <c r="DI21" i="25"/>
  <c r="DI25" i="25"/>
  <c r="DI30" i="25"/>
  <c r="DI41" i="25"/>
  <c r="DI43" i="25"/>
  <c r="DI52" i="25" l="1"/>
  <c r="DI51" i="25"/>
  <c r="DI56" i="25"/>
  <c r="DI54" i="25"/>
  <c r="DI65" i="25"/>
  <c r="DI63" i="25"/>
  <c r="DI61" i="25"/>
  <c r="DI59" i="25"/>
  <c r="DI55" i="25"/>
  <c r="DI53" i="25"/>
  <c r="DI66" i="25"/>
  <c r="DI64" i="25"/>
  <c r="DI62" i="25"/>
  <c r="DI60" i="25"/>
  <c r="DI57" i="25"/>
  <c r="DH43" i="25"/>
  <c r="DH9" i="25"/>
  <c r="DH14" i="25"/>
  <c r="DH16" i="25"/>
  <c r="DH21" i="25"/>
  <c r="DH25" i="25"/>
  <c r="DH30" i="25"/>
  <c r="DH41" i="25"/>
  <c r="DH51" i="25" l="1"/>
  <c r="DH52" i="25"/>
  <c r="DH56" i="25"/>
  <c r="DH55" i="25"/>
  <c r="DH54" i="25"/>
  <c r="DH53" i="25"/>
  <c r="DH64" i="25"/>
  <c r="DH66" i="25"/>
  <c r="DH62" i="25"/>
  <c r="DH57" i="25"/>
  <c r="DH60" i="25"/>
  <c r="DH63" i="25"/>
  <c r="DH59" i="25"/>
  <c r="DH65" i="25"/>
  <c r="DH61" i="25"/>
  <c r="DG43" i="25"/>
  <c r="DG9" i="25"/>
  <c r="DG14" i="25"/>
  <c r="DG16" i="25"/>
  <c r="DG21" i="25"/>
  <c r="DG25" i="25"/>
  <c r="DG30" i="25"/>
  <c r="DG41" i="25"/>
  <c r="DG52" i="25" l="1"/>
  <c r="DG51" i="25"/>
  <c r="DG56" i="25"/>
  <c r="DG65" i="25"/>
  <c r="DG60" i="25"/>
  <c r="DG66" i="25"/>
  <c r="DG54" i="25"/>
  <c r="DG55" i="25"/>
  <c r="DG59" i="25"/>
  <c r="DG62" i="25"/>
  <c r="DG61" i="25"/>
  <c r="DG53" i="25"/>
  <c r="DG63" i="25"/>
  <c r="DG64" i="25"/>
  <c r="DG57" i="25"/>
  <c r="DF43" i="25"/>
  <c r="DF41" i="25"/>
  <c r="DF36" i="25"/>
  <c r="DF30" i="25"/>
  <c r="DF25" i="25"/>
  <c r="DF21" i="25"/>
  <c r="DF16" i="25"/>
  <c r="DF14" i="25"/>
  <c r="DF9" i="25"/>
  <c r="DF51" i="25" l="1"/>
  <c r="DF52" i="25"/>
  <c r="DF56" i="25"/>
  <c r="DF55" i="25"/>
  <c r="DF63" i="25"/>
  <c r="DF54" i="25"/>
  <c r="DF53" i="25"/>
  <c r="DF59" i="25"/>
  <c r="DF66" i="25"/>
  <c r="DF62" i="25"/>
  <c r="DF57" i="25"/>
  <c r="DF64" i="25"/>
  <c r="DF60" i="25"/>
  <c r="DF65" i="25"/>
  <c r="DF61" i="25"/>
  <c r="DE43" i="25"/>
  <c r="DE41" i="25"/>
  <c r="DE36" i="25"/>
  <c r="DE30" i="25"/>
  <c r="DE25" i="25"/>
  <c r="DE21" i="25"/>
  <c r="DE16" i="25"/>
  <c r="DE14" i="25"/>
  <c r="DE9" i="25"/>
  <c r="DE52" i="25" l="1"/>
  <c r="DE56" i="25"/>
  <c r="DE51" i="25"/>
  <c r="DE53" i="25"/>
  <c r="DE61" i="25"/>
  <c r="DE62" i="25"/>
  <c r="DE64" i="25"/>
  <c r="DE55" i="25"/>
  <c r="DE65" i="25"/>
  <c r="DE60" i="25"/>
  <c r="DE54" i="25"/>
  <c r="DE66" i="25"/>
  <c r="DE57" i="25"/>
  <c r="DE63" i="25"/>
  <c r="DE59" i="25"/>
  <c r="DD43" i="25"/>
  <c r="DD41" i="25"/>
  <c r="DD36" i="25"/>
  <c r="DD30" i="25"/>
  <c r="DD25" i="25"/>
  <c r="DD21" i="25"/>
  <c r="DD16" i="25"/>
  <c r="DD14" i="25"/>
  <c r="DD9" i="25"/>
  <c r="DD52" i="25" l="1"/>
  <c r="DD51" i="25"/>
  <c r="DD56" i="25"/>
  <c r="DD66" i="25"/>
  <c r="DD62" i="25"/>
  <c r="DD57" i="25"/>
  <c r="DD54" i="25"/>
  <c r="DD63" i="25"/>
  <c r="DD59" i="25"/>
  <c r="DD53" i="25"/>
  <c r="DD65" i="25"/>
  <c r="DD61" i="25"/>
  <c r="DD55" i="25"/>
  <c r="DD64" i="25"/>
  <c r="DD60" i="25"/>
  <c r="CR25" i="25"/>
  <c r="CS25" i="25"/>
  <c r="CT25" i="25"/>
  <c r="CU25" i="25"/>
  <c r="CV25" i="25"/>
  <c r="CW25" i="25"/>
  <c r="CX25" i="25"/>
  <c r="CY25" i="25"/>
  <c r="CZ25" i="25"/>
  <c r="DA25" i="25"/>
  <c r="DB25" i="25"/>
  <c r="CQ25" i="25"/>
  <c r="CF25" i="25"/>
  <c r="CG25" i="25"/>
  <c r="CH25" i="25"/>
  <c r="CI25" i="25"/>
  <c r="CJ25" i="25"/>
  <c r="CK25" i="25"/>
  <c r="CL25" i="25"/>
  <c r="CM25" i="25"/>
  <c r="CN25" i="25"/>
  <c r="CO25" i="25"/>
  <c r="CP25" i="25"/>
  <c r="CE25" i="25"/>
  <c r="BW25" i="25"/>
  <c r="BX25" i="25"/>
  <c r="BY25" i="25"/>
  <c r="BZ25" i="25"/>
  <c r="CA25" i="25"/>
  <c r="CB25" i="25"/>
  <c r="CC25" i="25"/>
  <c r="CD25" i="25"/>
  <c r="BV25" i="25"/>
  <c r="D14" i="32"/>
  <c r="DC43" i="25" l="1"/>
  <c r="DC41" i="25"/>
  <c r="DC30" i="25"/>
  <c r="DC25" i="25"/>
  <c r="C25" i="25" s="1"/>
  <c r="DC21" i="25"/>
  <c r="DC16" i="25"/>
  <c r="DC14" i="25"/>
  <c r="DC9" i="25"/>
  <c r="B6" i="35"/>
  <c r="E14" i="33"/>
  <c r="E7" i="33"/>
  <c r="DC52" i="25" l="1"/>
  <c r="DC51" i="25"/>
  <c r="DC56" i="25"/>
  <c r="DC61" i="25"/>
  <c r="B25" i="25"/>
  <c r="D25" i="25"/>
  <c r="DC54" i="25"/>
  <c r="DC66" i="25"/>
  <c r="DC64" i="25"/>
  <c r="DC62" i="25"/>
  <c r="DC59" i="25"/>
  <c r="DC55" i="25"/>
  <c r="DC53" i="25"/>
  <c r="DC65" i="25"/>
  <c r="DC63" i="25"/>
  <c r="DC60" i="25"/>
  <c r="DC57" i="25"/>
  <c r="E11" i="33"/>
  <c r="E9" i="33"/>
  <c r="E6" i="33"/>
  <c r="E8" i="33"/>
  <c r="E10" i="33"/>
  <c r="E12" i="33"/>
  <c r="E13" i="33"/>
  <c r="DB43" i="25"/>
  <c r="DB9" i="25"/>
  <c r="DB14" i="25"/>
  <c r="DB16" i="25"/>
  <c r="DB21" i="25"/>
  <c r="DB30" i="25"/>
  <c r="DB36" i="25"/>
  <c r="DB41" i="25"/>
  <c r="DB5" i="25"/>
  <c r="DB52" i="25" l="1"/>
  <c r="DB56" i="25"/>
  <c r="DB51" i="25"/>
  <c r="E25" i="25"/>
  <c r="DB61" i="25"/>
  <c r="DB53" i="25"/>
  <c r="DB63" i="25"/>
  <c r="DB59" i="25"/>
  <c r="DB64" i="25"/>
  <c r="DB54" i="25"/>
  <c r="DB57" i="25"/>
  <c r="DB66" i="25"/>
  <c r="DB62" i="25"/>
  <c r="DB55" i="25"/>
  <c r="DB65" i="25"/>
  <c r="DB60" i="25"/>
  <c r="DA9" i="25"/>
  <c r="DA14" i="25"/>
  <c r="DA16" i="25"/>
  <c r="DA21" i="25"/>
  <c r="DA36" i="25"/>
  <c r="DA41" i="25"/>
  <c r="DA43" i="25"/>
  <c r="DA5" i="25"/>
  <c r="DA52" i="25" l="1"/>
  <c r="DA51" i="25"/>
  <c r="DA56" i="25"/>
  <c r="DA61" i="25"/>
  <c r="DA59" i="25"/>
  <c r="DA55" i="25"/>
  <c r="DA60" i="25"/>
  <c r="DA54" i="25"/>
  <c r="DA57" i="25"/>
  <c r="DA66" i="25"/>
  <c r="DA62" i="25"/>
  <c r="DA65" i="25"/>
  <c r="DA63" i="25"/>
  <c r="DA53" i="25"/>
  <c r="DA64" i="25"/>
  <c r="CZ21" i="25"/>
  <c r="B21" i="25" s="1"/>
  <c r="CZ41" i="25"/>
  <c r="B41" i="25" s="1"/>
  <c r="CZ43" i="25"/>
  <c r="CZ9" i="25"/>
  <c r="CZ14" i="25"/>
  <c r="CZ16" i="25"/>
  <c r="CZ30" i="25"/>
  <c r="CZ36" i="25"/>
  <c r="CZ5" i="25"/>
  <c r="C16" i="35"/>
  <c r="D16" i="35"/>
  <c r="D14" i="35"/>
  <c r="D10" i="35"/>
  <c r="D6" i="35"/>
  <c r="C17" i="35"/>
  <c r="C14" i="35"/>
  <c r="B16" i="35"/>
  <c r="B17" i="35"/>
  <c r="B14" i="35"/>
  <c r="B10" i="35"/>
  <c r="CZ52" i="25" l="1"/>
  <c r="CZ51" i="25"/>
  <c r="CZ56" i="25"/>
  <c r="E6" i="35"/>
  <c r="E14" i="35"/>
  <c r="E17" i="35"/>
  <c r="D21" i="25"/>
  <c r="CZ61" i="25"/>
  <c r="D41" i="25"/>
  <c r="C41" i="25"/>
  <c r="CZ64" i="25"/>
  <c r="CZ59" i="25"/>
  <c r="CZ63" i="25"/>
  <c r="CZ62" i="25"/>
  <c r="CZ57" i="25"/>
  <c r="CZ66" i="25"/>
  <c r="CZ53" i="25"/>
  <c r="CZ55" i="25"/>
  <c r="CZ65" i="25"/>
  <c r="CZ60" i="25"/>
  <c r="CZ54" i="25"/>
  <c r="C21" i="25"/>
  <c r="E16" i="35"/>
  <c r="CY43" i="25"/>
  <c r="CY36" i="25"/>
  <c r="CW36" i="25"/>
  <c r="CV36" i="25"/>
  <c r="CU36" i="25"/>
  <c r="CT36" i="25"/>
  <c r="CS36" i="25"/>
  <c r="CY30" i="25"/>
  <c r="CY16" i="25"/>
  <c r="CY14" i="25"/>
  <c r="CY9" i="25"/>
  <c r="CY5" i="25"/>
  <c r="CX5" i="25"/>
  <c r="CW5" i="25"/>
  <c r="CV5" i="25"/>
  <c r="CU5" i="25"/>
  <c r="CT5" i="25"/>
  <c r="CY52" i="25" l="1"/>
  <c r="CY51" i="25"/>
  <c r="CY56" i="25"/>
  <c r="E21" i="25"/>
  <c r="E41" i="25"/>
  <c r="CY61" i="25"/>
  <c r="CY57" i="25"/>
  <c r="CY54" i="25"/>
  <c r="CY63" i="25"/>
  <c r="CY64" i="25"/>
  <c r="CY59" i="25"/>
  <c r="CY53" i="25"/>
  <c r="CY66" i="25"/>
  <c r="CY62" i="25"/>
  <c r="CY55" i="25"/>
  <c r="CY65" i="25"/>
  <c r="CY60" i="25"/>
  <c r="CX36" i="25"/>
  <c r="CW43" i="25"/>
  <c r="CX43" i="25"/>
  <c r="CW9" i="25"/>
  <c r="CX9" i="25"/>
  <c r="CW14" i="25"/>
  <c r="CX14" i="25"/>
  <c r="CW16" i="25"/>
  <c r="CX16" i="25"/>
  <c r="CW30" i="25"/>
  <c r="CX30" i="25"/>
  <c r="CX52" i="25" l="1"/>
  <c r="CW52" i="25"/>
  <c r="CX51" i="25"/>
  <c r="CW51" i="25"/>
  <c r="CW56" i="25"/>
  <c r="CX56" i="25"/>
  <c r="CX61" i="25"/>
  <c r="CW61" i="25"/>
  <c r="CW62" i="25"/>
  <c r="CW60" i="25"/>
  <c r="CX62" i="25"/>
  <c r="CX54" i="25"/>
  <c r="CX60" i="25"/>
  <c r="CX66" i="25"/>
  <c r="CX53" i="25"/>
  <c r="CX65" i="25"/>
  <c r="CX57" i="25"/>
  <c r="CX59" i="25"/>
  <c r="CX64" i="25"/>
  <c r="CX55" i="25"/>
  <c r="CX63" i="25"/>
  <c r="D15" i="35"/>
  <c r="C15" i="35"/>
  <c r="B15" i="35"/>
  <c r="D13" i="35"/>
  <c r="C13" i="35"/>
  <c r="B13" i="35"/>
  <c r="D12" i="35"/>
  <c r="C12" i="35"/>
  <c r="B12" i="35"/>
  <c r="D11" i="35"/>
  <c r="C11" i="35"/>
  <c r="B11" i="35"/>
  <c r="D9" i="35"/>
  <c r="C9" i="35"/>
  <c r="B9" i="35"/>
  <c r="D8" i="35"/>
  <c r="C8" i="35"/>
  <c r="B8" i="35"/>
  <c r="D7" i="35"/>
  <c r="C7" i="35"/>
  <c r="B7" i="35"/>
  <c r="E15" i="35" l="1"/>
  <c r="E9" i="35"/>
  <c r="E11" i="35"/>
  <c r="E8" i="35"/>
  <c r="E13" i="35"/>
  <c r="E7" i="35"/>
  <c r="E12" i="35"/>
  <c r="CW57" i="25" l="1"/>
  <c r="CW53" i="25"/>
  <c r="CW64" i="25" l="1"/>
  <c r="CW55" i="25"/>
  <c r="CW63" i="25"/>
  <c r="CW54" i="25"/>
  <c r="CW65" i="25"/>
  <c r="CW66" i="25"/>
  <c r="CW59" i="25"/>
  <c r="CU43" i="25"/>
  <c r="CV43" i="25"/>
  <c r="CU30" i="25"/>
  <c r="CV30" i="25"/>
  <c r="CV16" i="25"/>
  <c r="CU16" i="25"/>
  <c r="CU14" i="25"/>
  <c r="CV14" i="25"/>
  <c r="CV9" i="25"/>
  <c r="CV52" i="25" l="1"/>
  <c r="CV56" i="25"/>
  <c r="CV51" i="25"/>
  <c r="CV61" i="25"/>
  <c r="CV62" i="25"/>
  <c r="CV60" i="25"/>
  <c r="CV66" i="25"/>
  <c r="CV54" i="25" l="1"/>
  <c r="CV57" i="25"/>
  <c r="CV63" i="25"/>
  <c r="CV65" i="25"/>
  <c r="CV53" i="25"/>
  <c r="CV55" i="25"/>
  <c r="CV59" i="25"/>
  <c r="CV64" i="25"/>
  <c r="CU9" i="25"/>
  <c r="CU51" i="25" l="1"/>
  <c r="CU52" i="25"/>
  <c r="CU61" i="25"/>
  <c r="CU56" i="25"/>
  <c r="CU65" i="25"/>
  <c r="CU62" i="25"/>
  <c r="CU60" i="25"/>
  <c r="CU66" i="25"/>
  <c r="CU53" i="25"/>
  <c r="CU55" i="25"/>
  <c r="CU59" i="25"/>
  <c r="CU64" i="25"/>
  <c r="CU54" i="25"/>
  <c r="CU57" i="25"/>
  <c r="CU63" i="25"/>
  <c r="CT14" i="25"/>
  <c r="CT43" i="25"/>
  <c r="CT16" i="25"/>
  <c r="CT51" i="25" l="1"/>
  <c r="CT52" i="25"/>
  <c r="CT56" i="25"/>
  <c r="CT61" i="25"/>
  <c r="CT62" i="25"/>
  <c r="CT60" i="25"/>
  <c r="CT63" i="25"/>
  <c r="CT65" i="25"/>
  <c r="CT57" i="25"/>
  <c r="CT54" i="25"/>
  <c r="CT66" i="25"/>
  <c r="CT53" i="25"/>
  <c r="CT55" i="25"/>
  <c r="CT59" i="25"/>
  <c r="CT64" i="25"/>
  <c r="CS30" i="25" l="1"/>
  <c r="D30" i="25" s="1"/>
  <c r="CS24" i="25"/>
  <c r="CS23" i="25"/>
  <c r="CS9" i="25"/>
  <c r="CS16" i="25"/>
  <c r="CS14" i="25"/>
  <c r="CS43" i="25"/>
  <c r="CS5" i="25"/>
  <c r="CR5" i="25"/>
  <c r="CR49" i="25" s="1"/>
  <c r="CR14" i="25"/>
  <c r="CR16" i="25"/>
  <c r="CR23" i="25"/>
  <c r="CR24" i="25"/>
  <c r="CR37" i="25"/>
  <c r="CR43" i="25"/>
  <c r="CQ5" i="25"/>
  <c r="CQ49" i="25" s="1"/>
  <c r="CQ43" i="25"/>
  <c r="CQ37" i="25"/>
  <c r="CQ24" i="25"/>
  <c r="CQ23" i="25"/>
  <c r="CQ16" i="25"/>
  <c r="CQ14" i="25"/>
  <c r="CP14" i="25"/>
  <c r="CP16" i="25"/>
  <c r="CP23" i="25"/>
  <c r="CP24" i="25"/>
  <c r="CP37" i="25"/>
  <c r="CP43" i="25"/>
  <c r="CP44" i="25" s="1"/>
  <c r="CP49" i="25"/>
  <c r="CO14" i="25"/>
  <c r="CO16" i="25"/>
  <c r="CO23" i="25"/>
  <c r="CO24" i="25"/>
  <c r="CO37" i="25"/>
  <c r="CO43" i="25"/>
  <c r="CO49" i="25"/>
  <c r="CN14" i="25"/>
  <c r="CN16" i="25"/>
  <c r="CN23" i="25"/>
  <c r="CN24" i="25"/>
  <c r="CN37" i="25"/>
  <c r="CN43" i="25"/>
  <c r="CN49" i="25"/>
  <c r="CM49" i="25"/>
  <c r="CM14" i="25"/>
  <c r="CM16" i="25"/>
  <c r="CM23" i="25"/>
  <c r="CM24" i="25"/>
  <c r="CM37" i="25"/>
  <c r="CM43" i="25"/>
  <c r="CF43" i="25"/>
  <c r="CG43" i="25"/>
  <c r="CH43" i="25"/>
  <c r="CI43" i="25"/>
  <c r="CJ43" i="25"/>
  <c r="CK43" i="25"/>
  <c r="CL43" i="25"/>
  <c r="CE43" i="25"/>
  <c r="CD43" i="25"/>
  <c r="BZ43" i="25"/>
  <c r="CA43" i="25"/>
  <c r="CB43" i="25"/>
  <c r="CC43" i="25"/>
  <c r="CL49" i="25"/>
  <c r="CL14" i="25"/>
  <c r="CL16" i="25"/>
  <c r="CL23" i="25"/>
  <c r="CL24" i="25"/>
  <c r="CL37" i="25"/>
  <c r="CK49" i="25"/>
  <c r="CK14" i="25"/>
  <c r="CK16" i="25"/>
  <c r="CK23" i="25"/>
  <c r="CK24" i="25"/>
  <c r="CK37" i="25"/>
  <c r="CJ14" i="25"/>
  <c r="CJ16" i="25"/>
  <c r="CJ23" i="25"/>
  <c r="CJ24" i="25"/>
  <c r="CJ37" i="25"/>
  <c r="CJ49" i="25"/>
  <c r="CI14" i="25"/>
  <c r="CI16" i="25"/>
  <c r="CI23" i="25"/>
  <c r="CI24" i="25"/>
  <c r="CI37" i="25"/>
  <c r="CI49" i="25"/>
  <c r="CH14" i="25"/>
  <c r="CH16" i="25"/>
  <c r="CH23" i="25"/>
  <c r="CH24" i="25"/>
  <c r="CH37" i="25"/>
  <c r="CH49" i="25"/>
  <c r="CG49" i="25"/>
  <c r="CG14" i="25"/>
  <c r="CG16" i="25"/>
  <c r="CG23" i="25"/>
  <c r="CG24" i="25"/>
  <c r="CG37" i="25"/>
  <c r="D7" i="34"/>
  <c r="D8" i="34"/>
  <c r="D9" i="34"/>
  <c r="D10" i="34"/>
  <c r="D11" i="34"/>
  <c r="D12" i="34"/>
  <c r="D6" i="34"/>
  <c r="C7" i="34"/>
  <c r="C8" i="34"/>
  <c r="C9" i="34"/>
  <c r="C10" i="34"/>
  <c r="C11" i="34"/>
  <c r="C12" i="34"/>
  <c r="C6" i="34"/>
  <c r="B7" i="34"/>
  <c r="B8" i="34"/>
  <c r="B9" i="34"/>
  <c r="B10" i="34"/>
  <c r="B11" i="34"/>
  <c r="B12" i="34"/>
  <c r="B6" i="34"/>
  <c r="CF14" i="25"/>
  <c r="CF16" i="25"/>
  <c r="CF23" i="25"/>
  <c r="CF24" i="25"/>
  <c r="CF37" i="25"/>
  <c r="CF49" i="25"/>
  <c r="CE49" i="25"/>
  <c r="CE37" i="25"/>
  <c r="CE24" i="25"/>
  <c r="CE23" i="25"/>
  <c r="CE16" i="25"/>
  <c r="CE14" i="25"/>
  <c r="CD49" i="25"/>
  <c r="CD37" i="25"/>
  <c r="CD24" i="25"/>
  <c r="CD23" i="25"/>
  <c r="CD16" i="25"/>
  <c r="CD14" i="25"/>
  <c r="CC49" i="25"/>
  <c r="CB49" i="25"/>
  <c r="CC14" i="25"/>
  <c r="CC16" i="25"/>
  <c r="CC23" i="25"/>
  <c r="CC24" i="25"/>
  <c r="CC37" i="25"/>
  <c r="CB14" i="25"/>
  <c r="CB16" i="25"/>
  <c r="CB23" i="25"/>
  <c r="CB24" i="25"/>
  <c r="CB37" i="25"/>
  <c r="CA49" i="25"/>
  <c r="CA14" i="25"/>
  <c r="CA16" i="25"/>
  <c r="CA23" i="25"/>
  <c r="CA24" i="25"/>
  <c r="CA37" i="25"/>
  <c r="BX49" i="25"/>
  <c r="BY49" i="25"/>
  <c r="BZ49" i="25"/>
  <c r="BW49" i="25"/>
  <c r="BZ14" i="25"/>
  <c r="BZ16" i="25"/>
  <c r="BZ23" i="25"/>
  <c r="BZ24" i="25"/>
  <c r="BZ37" i="25"/>
  <c r="BY14" i="25"/>
  <c r="BY16" i="25"/>
  <c r="BY23" i="25"/>
  <c r="BY24" i="25"/>
  <c r="BY37" i="25"/>
  <c r="BY43" i="25"/>
  <c r="BX14" i="25"/>
  <c r="BX16" i="25"/>
  <c r="BX23" i="25"/>
  <c r="BX24" i="25"/>
  <c r="BX37" i="25"/>
  <c r="BX43" i="25"/>
  <c r="BW14" i="25"/>
  <c r="BW16" i="25"/>
  <c r="BW23" i="25"/>
  <c r="BW24" i="25"/>
  <c r="BW37" i="25"/>
  <c r="BW43" i="25"/>
  <c r="D11" i="32"/>
  <c r="C11" i="32"/>
  <c r="B11" i="32"/>
  <c r="B9" i="32"/>
  <c r="C9" i="32"/>
  <c r="D9" i="32"/>
  <c r="D7" i="32"/>
  <c r="C7" i="32"/>
  <c r="B7" i="32"/>
  <c r="B8" i="32"/>
  <c r="BV14" i="25"/>
  <c r="BU14" i="25"/>
  <c r="BV16" i="25"/>
  <c r="BU16" i="25"/>
  <c r="BU23" i="25"/>
  <c r="BV23" i="25"/>
  <c r="BU24" i="25"/>
  <c r="BV24" i="25"/>
  <c r="C14" i="32"/>
  <c r="B14" i="32"/>
  <c r="BV43" i="25"/>
  <c r="BV37" i="25"/>
  <c r="BT43" i="25"/>
  <c r="BU43" i="25"/>
  <c r="BU37" i="25"/>
  <c r="BU49" i="25"/>
  <c r="BT49" i="25"/>
  <c r="BT10" i="25"/>
  <c r="BT11" i="25"/>
  <c r="BT15" i="25"/>
  <c r="BT23" i="25"/>
  <c r="BT24" i="25"/>
  <c r="BT32" i="25"/>
  <c r="BT37" i="25"/>
  <c r="G49" i="25"/>
  <c r="H49" i="25"/>
  <c r="I49" i="25"/>
  <c r="J49" i="25"/>
  <c r="K49" i="25"/>
  <c r="L49" i="25"/>
  <c r="M49" i="25"/>
  <c r="N49" i="25"/>
  <c r="O49" i="25"/>
  <c r="P49" i="25"/>
  <c r="Q49" i="25"/>
  <c r="R49" i="25"/>
  <c r="S49" i="25"/>
  <c r="T49" i="25"/>
  <c r="U49" i="25"/>
  <c r="V49" i="25"/>
  <c r="W49" i="25"/>
  <c r="X49" i="25"/>
  <c r="Y49" i="25"/>
  <c r="Z49" i="25"/>
  <c r="AA49" i="25"/>
  <c r="AB49" i="25"/>
  <c r="AC49" i="25"/>
  <c r="AD49" i="25"/>
  <c r="AE49" i="25"/>
  <c r="AF49" i="25"/>
  <c r="AG49" i="25"/>
  <c r="AH49" i="25"/>
  <c r="AI49" i="25"/>
  <c r="AJ49" i="25"/>
  <c r="AK49" i="25"/>
  <c r="AL49" i="25"/>
  <c r="AM49" i="25"/>
  <c r="AN49" i="25"/>
  <c r="AO49" i="25"/>
  <c r="AP49" i="25"/>
  <c r="AQ49" i="25"/>
  <c r="AR49" i="25"/>
  <c r="AS49" i="25"/>
  <c r="AT49" i="25"/>
  <c r="AU49" i="25"/>
  <c r="AV49" i="25"/>
  <c r="AW49" i="25"/>
  <c r="AX49" i="25"/>
  <c r="AY49" i="25"/>
  <c r="AZ49" i="25"/>
  <c r="BA49" i="25"/>
  <c r="BB49" i="25"/>
  <c r="BC49" i="25"/>
  <c r="BD49" i="25"/>
  <c r="BE49" i="25"/>
  <c r="BF49" i="25"/>
  <c r="BG49" i="25"/>
  <c r="BH49" i="25"/>
  <c r="BI49" i="25"/>
  <c r="BJ49" i="25"/>
  <c r="BK49" i="25"/>
  <c r="BL49" i="25"/>
  <c r="BM49" i="25"/>
  <c r="BN49" i="25"/>
  <c r="BO49" i="25"/>
  <c r="BP49" i="25"/>
  <c r="BQ49" i="25"/>
  <c r="BR49" i="25"/>
  <c r="BS49" i="25"/>
  <c r="F49" i="25"/>
  <c r="BS43" i="25"/>
  <c r="BS37" i="25"/>
  <c r="BS32" i="25"/>
  <c r="BS24" i="25"/>
  <c r="BS23" i="25"/>
  <c r="BS15" i="25"/>
  <c r="BS11" i="25"/>
  <c r="BS10" i="25"/>
  <c r="D16" i="32"/>
  <c r="C16" i="32"/>
  <c r="B16" i="32"/>
  <c r="D15" i="32"/>
  <c r="C15" i="32"/>
  <c r="B15" i="32"/>
  <c r="D13" i="32"/>
  <c r="C13" i="32"/>
  <c r="B13" i="32"/>
  <c r="D12" i="32"/>
  <c r="C12" i="32"/>
  <c r="B12" i="32"/>
  <c r="D10" i="32"/>
  <c r="C10" i="32"/>
  <c r="B10" i="32"/>
  <c r="D8" i="32"/>
  <c r="C8" i="32"/>
  <c r="D6" i="32"/>
  <c r="C6" i="32"/>
  <c r="B6" i="32"/>
  <c r="B1" i="31"/>
  <c r="C1" i="31"/>
  <c r="D1" i="31"/>
  <c r="B2" i="31"/>
  <c r="C2" i="31"/>
  <c r="D2" i="31"/>
  <c r="A5" i="31"/>
  <c r="A6" i="31"/>
  <c r="A7" i="31"/>
  <c r="A8" i="31"/>
  <c r="A9" i="31"/>
  <c r="A10" i="31"/>
  <c r="A11" i="31"/>
  <c r="A12" i="31"/>
  <c r="A13" i="31"/>
  <c r="A14" i="31"/>
  <c r="A15" i="31"/>
  <c r="A16" i="31"/>
  <c r="A17" i="31"/>
  <c r="A18" i="31"/>
  <c r="A19" i="31"/>
  <c r="A4" i="31"/>
  <c r="D7" i="24"/>
  <c r="D8" i="24"/>
  <c r="D9" i="24"/>
  <c r="D10" i="24"/>
  <c r="D11" i="24"/>
  <c r="D12" i="24"/>
  <c r="D13" i="24"/>
  <c r="D14" i="24"/>
  <c r="D15" i="24"/>
  <c r="D16" i="24"/>
  <c r="D6" i="24"/>
  <c r="C7" i="24"/>
  <c r="C8" i="24"/>
  <c r="C9" i="24"/>
  <c r="C10" i="24"/>
  <c r="C11" i="24"/>
  <c r="C12" i="24"/>
  <c r="C13" i="24"/>
  <c r="C14" i="24"/>
  <c r="C15" i="24"/>
  <c r="C16" i="24"/>
  <c r="C6" i="24"/>
  <c r="B7" i="24"/>
  <c r="B8" i="24"/>
  <c r="B9" i="24"/>
  <c r="B10" i="24"/>
  <c r="B11" i="24"/>
  <c r="B12" i="24"/>
  <c r="B13" i="24"/>
  <c r="B14" i="24"/>
  <c r="B15" i="24"/>
  <c r="B16" i="24"/>
  <c r="B6" i="24"/>
  <c r="D7" i="29"/>
  <c r="D8" i="29"/>
  <c r="D9" i="29"/>
  <c r="D10" i="29"/>
  <c r="D11" i="29"/>
  <c r="D12" i="29"/>
  <c r="D13" i="29"/>
  <c r="D14" i="29"/>
  <c r="D6" i="29"/>
  <c r="C7" i="29"/>
  <c r="C8" i="29"/>
  <c r="C9" i="29"/>
  <c r="C10" i="29"/>
  <c r="C11" i="29"/>
  <c r="C12" i="29"/>
  <c r="C13" i="29"/>
  <c r="C14" i="29"/>
  <c r="C6" i="29"/>
  <c r="B7" i="29"/>
  <c r="B8" i="29"/>
  <c r="B9" i="29"/>
  <c r="B10" i="29"/>
  <c r="B11" i="29"/>
  <c r="B12" i="29"/>
  <c r="B13" i="29"/>
  <c r="B14" i="29"/>
  <c r="B6" i="29"/>
  <c r="BR11" i="25"/>
  <c r="BR23" i="25"/>
  <c r="BR24" i="25"/>
  <c r="BR32" i="25"/>
  <c r="BR37" i="25"/>
  <c r="BR43" i="25"/>
  <c r="BQ10" i="25"/>
  <c r="BQ11" i="25"/>
  <c r="BQ15" i="25"/>
  <c r="BQ23" i="25"/>
  <c r="BQ24" i="25"/>
  <c r="BQ32" i="25"/>
  <c r="BQ37" i="25"/>
  <c r="BQ43" i="25"/>
  <c r="BO43" i="25"/>
  <c r="BP43" i="25"/>
  <c r="BO37" i="25"/>
  <c r="BP37" i="25"/>
  <c r="BO32" i="25"/>
  <c r="BP32" i="25"/>
  <c r="BO23" i="25"/>
  <c r="BP23" i="25"/>
  <c r="BO24" i="25"/>
  <c r="BP24" i="25"/>
  <c r="BO15" i="25"/>
  <c r="BP15" i="25"/>
  <c r="BP10" i="25"/>
  <c r="BO10" i="25"/>
  <c r="BP11" i="25"/>
  <c r="BO11" i="25"/>
  <c r="BN43" i="25"/>
  <c r="BN37" i="25"/>
  <c r="BN32" i="25"/>
  <c r="BN23" i="25"/>
  <c r="BN24" i="25"/>
  <c r="BN15" i="25"/>
  <c r="BN11" i="25"/>
  <c r="BN10" i="25"/>
  <c r="BM43" i="25"/>
  <c r="BM37" i="25"/>
  <c r="BM32" i="25"/>
  <c r="BM23" i="25"/>
  <c r="BM24" i="25"/>
  <c r="BM15" i="25"/>
  <c r="BM11" i="25"/>
  <c r="BM10" i="25"/>
  <c r="BL37" i="25"/>
  <c r="BL32" i="25"/>
  <c r="BL24" i="25"/>
  <c r="BL23" i="25"/>
  <c r="BL15" i="25"/>
  <c r="BL11" i="25"/>
  <c r="BL10" i="25"/>
  <c r="BL43" i="25"/>
  <c r="BK43" i="25"/>
  <c r="BK37" i="25"/>
  <c r="BK32" i="25"/>
  <c r="BK23" i="25"/>
  <c r="BK24" i="25"/>
  <c r="BK15" i="25"/>
  <c r="BK11" i="25"/>
  <c r="BK10" i="25"/>
  <c r="BJ43" i="25"/>
  <c r="BJ37" i="25"/>
  <c r="BJ32" i="25"/>
  <c r="BJ24" i="25"/>
  <c r="BJ23" i="25"/>
  <c r="BJ15" i="25"/>
  <c r="BJ11" i="25"/>
  <c r="BJ10" i="25"/>
  <c r="BI43" i="25"/>
  <c r="BI37" i="25"/>
  <c r="BI32" i="25"/>
  <c r="BI24" i="25"/>
  <c r="BI23" i="25"/>
  <c r="BI15" i="25"/>
  <c r="BI11" i="25"/>
  <c r="BI10" i="25"/>
  <c r="BH43" i="25"/>
  <c r="BH37" i="25"/>
  <c r="BH32" i="25"/>
  <c r="BH23" i="25"/>
  <c r="BH24" i="25"/>
  <c r="BH10" i="25"/>
  <c r="BH11" i="25"/>
  <c r="BH12" i="25"/>
  <c r="BH15" i="25"/>
  <c r="BH18" i="25"/>
  <c r="BG43" i="25"/>
  <c r="BG37" i="25"/>
  <c r="BG32" i="25"/>
  <c r="BG24" i="25"/>
  <c r="BG23" i="25"/>
  <c r="BG18" i="25"/>
  <c r="BG15" i="25"/>
  <c r="BG11" i="25"/>
  <c r="BG12" i="25"/>
  <c r="BG10" i="25"/>
  <c r="BF43" i="25"/>
  <c r="BF37" i="25"/>
  <c r="BF32" i="25"/>
  <c r="BF23" i="25"/>
  <c r="BF24" i="25"/>
  <c r="BF18" i="25"/>
  <c r="BF12" i="25"/>
  <c r="BF11" i="25"/>
  <c r="BF10" i="25"/>
  <c r="BE43" i="25"/>
  <c r="BE37" i="25"/>
  <c r="BE32" i="25"/>
  <c r="BE23" i="25"/>
  <c r="BE24" i="25"/>
  <c r="BE18" i="25"/>
  <c r="BE15" i="25"/>
  <c r="BE12" i="25"/>
  <c r="BE11" i="25"/>
  <c r="BE10" i="25"/>
  <c r="BD10" i="25"/>
  <c r="BD11" i="25"/>
  <c r="BD18" i="25"/>
  <c r="BD12" i="25"/>
  <c r="BD15" i="25"/>
  <c r="BD23" i="25"/>
  <c r="BD24" i="25"/>
  <c r="BD32" i="25"/>
  <c r="BD37" i="25"/>
  <c r="BD43" i="25"/>
  <c r="BC43" i="25"/>
  <c r="BC37" i="25"/>
  <c r="BC32" i="25"/>
  <c r="BC23" i="25"/>
  <c r="BC24" i="25"/>
  <c r="BC11" i="25"/>
  <c r="BC12" i="25"/>
  <c r="BC15" i="25"/>
  <c r="BC18" i="25"/>
  <c r="BC10" i="25"/>
  <c r="BB43" i="25"/>
  <c r="BB37" i="25"/>
  <c r="BB32" i="25"/>
  <c r="BB24" i="25"/>
  <c r="BB23" i="25"/>
  <c r="BB18" i="25"/>
  <c r="BB12" i="25"/>
  <c r="BB11" i="25"/>
  <c r="BB10" i="25"/>
  <c r="AV43" i="25"/>
  <c r="AW43" i="25"/>
  <c r="AX43" i="25"/>
  <c r="AY43" i="25"/>
  <c r="AZ43" i="25"/>
  <c r="BA43" i="25"/>
  <c r="AU43" i="25"/>
  <c r="AH43" i="25"/>
  <c r="AI43" i="25"/>
  <c r="AJ43" i="25"/>
  <c r="AK43" i="25"/>
  <c r="AL43" i="25"/>
  <c r="AM43" i="25"/>
  <c r="AN43" i="25"/>
  <c r="AO43" i="25"/>
  <c r="AP43" i="25"/>
  <c r="AQ43" i="25"/>
  <c r="AR43" i="25"/>
  <c r="AS43" i="25"/>
  <c r="AT43" i="25"/>
  <c r="AG43" i="25"/>
  <c r="V43" i="25"/>
  <c r="W43" i="25"/>
  <c r="X43" i="25"/>
  <c r="Y43" i="25"/>
  <c r="Z43" i="25"/>
  <c r="AA43" i="25"/>
  <c r="AB43" i="25"/>
  <c r="AC43" i="25"/>
  <c r="AD43" i="25"/>
  <c r="AE43" i="25"/>
  <c r="AF43" i="25"/>
  <c r="U43" i="25"/>
  <c r="J43" i="25"/>
  <c r="K43" i="25"/>
  <c r="L43" i="25"/>
  <c r="M43" i="25"/>
  <c r="N43" i="25"/>
  <c r="O43" i="25"/>
  <c r="P43" i="25"/>
  <c r="Q43" i="25"/>
  <c r="S43" i="25"/>
  <c r="T43" i="25"/>
  <c r="I43" i="25"/>
  <c r="G43" i="25"/>
  <c r="H43" i="25"/>
  <c r="F43" i="25"/>
  <c r="AW37" i="25"/>
  <c r="AX37" i="25"/>
  <c r="AY37" i="25"/>
  <c r="AZ37" i="25"/>
  <c r="BA37" i="25"/>
  <c r="AV37" i="25"/>
  <c r="AV32" i="25"/>
  <c r="AW32" i="25"/>
  <c r="AX32" i="25"/>
  <c r="AY32" i="25"/>
  <c r="AZ32" i="25"/>
  <c r="BA32" i="25"/>
  <c r="AU32" i="25"/>
  <c r="AU33" i="25"/>
  <c r="AU26" i="25"/>
  <c r="AZ24" i="25"/>
  <c r="AY24" i="25"/>
  <c r="AX24" i="25"/>
  <c r="AW24" i="25"/>
  <c r="AV24" i="25"/>
  <c r="BA23" i="25"/>
  <c r="AZ23" i="25"/>
  <c r="AY23" i="25"/>
  <c r="AX23" i="25"/>
  <c r="AW23" i="25"/>
  <c r="AV23" i="25"/>
  <c r="AU23" i="25"/>
  <c r="BA11" i="25"/>
  <c r="AZ11" i="25"/>
  <c r="AY11" i="25"/>
  <c r="AX11" i="25"/>
  <c r="AW11" i="25"/>
  <c r="AV11" i="25"/>
  <c r="AU11" i="25"/>
  <c r="AZ12" i="25"/>
  <c r="AY12" i="25"/>
  <c r="AX12" i="25"/>
  <c r="AW12" i="25"/>
  <c r="AV12" i="25"/>
  <c r="AU12" i="25"/>
  <c r="BA15" i="25"/>
  <c r="AZ15" i="25"/>
  <c r="AY15" i="25"/>
  <c r="AX15" i="25"/>
  <c r="AW15" i="25"/>
  <c r="AV15" i="25"/>
  <c r="AU15" i="25"/>
  <c r="BA18" i="25"/>
  <c r="AZ18" i="25"/>
  <c r="AY18" i="25"/>
  <c r="AX18" i="25"/>
  <c r="AW18" i="25"/>
  <c r="AV18" i="25"/>
  <c r="AU18" i="25"/>
  <c r="BA10" i="25"/>
  <c r="AZ10" i="25"/>
  <c r="AY10" i="25"/>
  <c r="AX10" i="25"/>
  <c r="AW10" i="25"/>
  <c r="AV10" i="25"/>
  <c r="AU10" i="25"/>
  <c r="B7" i="23"/>
  <c r="C7" i="23"/>
  <c r="D7" i="23"/>
  <c r="B8" i="23"/>
  <c r="C8" i="23"/>
  <c r="D8" i="23"/>
  <c r="B9" i="23"/>
  <c r="C9" i="23"/>
  <c r="D9" i="23"/>
  <c r="B10" i="23"/>
  <c r="C10" i="23"/>
  <c r="D10" i="23"/>
  <c r="B11" i="23"/>
  <c r="C11" i="23"/>
  <c r="D11" i="23"/>
  <c r="B12" i="23"/>
  <c r="C12" i="23"/>
  <c r="D12" i="23"/>
  <c r="B13" i="23"/>
  <c r="C13" i="23"/>
  <c r="D13" i="23"/>
  <c r="B14" i="23"/>
  <c r="C14" i="23"/>
  <c r="D14" i="23"/>
  <c r="B15" i="23"/>
  <c r="C15" i="23"/>
  <c r="D15" i="23"/>
  <c r="B16" i="23"/>
  <c r="C16" i="23"/>
  <c r="D16" i="23"/>
  <c r="B17" i="23"/>
  <c r="C17" i="23"/>
  <c r="D17" i="23"/>
  <c r="D6" i="23"/>
  <c r="C6" i="23"/>
  <c r="B6" i="23"/>
  <c r="AQ10" i="25"/>
  <c r="AH10" i="25"/>
  <c r="AI10" i="25"/>
  <c r="AJ10" i="25"/>
  <c r="AK10" i="25"/>
  <c r="AL10" i="25"/>
  <c r="AM10" i="25"/>
  <c r="AN10" i="25"/>
  <c r="AO10" i="25"/>
  <c r="AP10" i="25"/>
  <c r="AR10" i="25"/>
  <c r="AS10" i="25"/>
  <c r="AT10" i="25"/>
  <c r="AH11" i="25"/>
  <c r="AI11" i="25"/>
  <c r="AJ11" i="25"/>
  <c r="AK11" i="25"/>
  <c r="AL11" i="25"/>
  <c r="AM11" i="25"/>
  <c r="AN11" i="25"/>
  <c r="AO11" i="25"/>
  <c r="AP11" i="25"/>
  <c r="AR11" i="25"/>
  <c r="AS11" i="25"/>
  <c r="AT11" i="25"/>
  <c r="AH12" i="25"/>
  <c r="AI12" i="25"/>
  <c r="AJ12" i="25"/>
  <c r="AK12" i="25"/>
  <c r="AM12" i="25"/>
  <c r="AN12" i="25"/>
  <c r="AO12" i="25"/>
  <c r="AP12" i="25"/>
  <c r="AR12" i="25"/>
  <c r="AS12" i="25"/>
  <c r="AT12" i="25"/>
  <c r="AH15" i="25"/>
  <c r="AI15" i="25"/>
  <c r="AJ15" i="25"/>
  <c r="AK15" i="25"/>
  <c r="AL15" i="25"/>
  <c r="AM15" i="25"/>
  <c r="AN15" i="25"/>
  <c r="AO15" i="25"/>
  <c r="AP15" i="25"/>
  <c r="AR15" i="25"/>
  <c r="AS15" i="25"/>
  <c r="AH18" i="25"/>
  <c r="AI18" i="25"/>
  <c r="AJ18" i="25"/>
  <c r="AK18" i="25"/>
  <c r="AL18" i="25"/>
  <c r="AM18" i="25"/>
  <c r="AN18" i="25"/>
  <c r="AO18" i="25"/>
  <c r="AP18" i="25"/>
  <c r="AR18" i="25"/>
  <c r="AS18" i="25"/>
  <c r="AT18" i="25"/>
  <c r="AH20" i="25"/>
  <c r="AI20" i="25"/>
  <c r="AK20" i="25"/>
  <c r="AM20" i="25"/>
  <c r="AN20" i="25"/>
  <c r="AH23" i="25"/>
  <c r="AI23" i="25"/>
  <c r="AJ23" i="25"/>
  <c r="AK23" i="25"/>
  <c r="AL23" i="25"/>
  <c r="AM23" i="25"/>
  <c r="AN23" i="25"/>
  <c r="AO23" i="25"/>
  <c r="AP23" i="25"/>
  <c r="AR23" i="25"/>
  <c r="AT23" i="25"/>
  <c r="AH24" i="25"/>
  <c r="AI24" i="25"/>
  <c r="AJ24" i="25"/>
  <c r="AK24" i="25"/>
  <c r="AL24" i="25"/>
  <c r="AM24" i="25"/>
  <c r="AN24" i="25"/>
  <c r="AO24" i="25"/>
  <c r="AP24" i="25"/>
  <c r="AR24" i="25"/>
  <c r="AS24" i="25"/>
  <c r="AT24" i="25"/>
  <c r="AH26" i="25"/>
  <c r="AI26" i="25"/>
  <c r="AJ26" i="25"/>
  <c r="AK26" i="25"/>
  <c r="AL26" i="25"/>
  <c r="AM26" i="25"/>
  <c r="AN26" i="25"/>
  <c r="AO26" i="25"/>
  <c r="AP26" i="25"/>
  <c r="AR26" i="25"/>
  <c r="AS26" i="25"/>
  <c r="AT26" i="25"/>
  <c r="AH32" i="25"/>
  <c r="AI32" i="25"/>
  <c r="AJ32" i="25"/>
  <c r="AK32" i="25"/>
  <c r="AL32" i="25"/>
  <c r="AM32" i="25"/>
  <c r="AN32" i="25"/>
  <c r="AO32" i="25"/>
  <c r="AP32" i="25"/>
  <c r="AR32" i="25"/>
  <c r="AS32" i="25"/>
  <c r="AT32" i="25"/>
  <c r="AH33" i="25"/>
  <c r="AI33" i="25"/>
  <c r="AJ33" i="25"/>
  <c r="AK33" i="25"/>
  <c r="AL33" i="25"/>
  <c r="AM33" i="25"/>
  <c r="AN33" i="25"/>
  <c r="AO33" i="25"/>
  <c r="AP33" i="25"/>
  <c r="AR33" i="25"/>
  <c r="AS33" i="25"/>
  <c r="AT33" i="25"/>
  <c r="AH37" i="25"/>
  <c r="AI37" i="25"/>
  <c r="AJ37" i="25"/>
  <c r="AK37" i="25"/>
  <c r="AL37" i="25"/>
  <c r="AN37" i="25"/>
  <c r="AO37" i="25"/>
  <c r="AP37" i="25"/>
  <c r="AR37" i="25"/>
  <c r="AS37" i="25"/>
  <c r="AT37" i="25"/>
  <c r="AG37" i="25"/>
  <c r="AG23" i="25"/>
  <c r="AG26" i="25"/>
  <c r="AG32" i="25"/>
  <c r="AG33" i="25"/>
  <c r="AG20" i="25"/>
  <c r="AG11" i="25"/>
  <c r="AG12" i="25"/>
  <c r="AG15" i="25"/>
  <c r="AG18" i="25"/>
  <c r="AG10" i="25"/>
  <c r="C7" i="22"/>
  <c r="D7" i="22"/>
  <c r="C11" i="22"/>
  <c r="D11" i="22"/>
  <c r="B7" i="22"/>
  <c r="B11" i="22"/>
  <c r="AC24" i="25"/>
  <c r="AD24" i="25"/>
  <c r="AE24" i="25"/>
  <c r="AF24" i="25"/>
  <c r="AB24" i="25"/>
  <c r="X37" i="25"/>
  <c r="Y37" i="25"/>
  <c r="Z37" i="25"/>
  <c r="AA37" i="25"/>
  <c r="AB37" i="25"/>
  <c r="AC37" i="25"/>
  <c r="AD37" i="25"/>
  <c r="AE37" i="25"/>
  <c r="AF37" i="25"/>
  <c r="W37" i="25"/>
  <c r="AC26" i="25"/>
  <c r="AD26" i="25"/>
  <c r="AE26" i="25"/>
  <c r="AF26" i="25"/>
  <c r="AC32" i="25"/>
  <c r="AD32" i="25"/>
  <c r="AE32" i="25"/>
  <c r="AF32" i="25"/>
  <c r="AC33" i="25"/>
  <c r="AD33" i="25"/>
  <c r="AE33" i="25"/>
  <c r="AF33" i="25"/>
  <c r="V26" i="25"/>
  <c r="W26" i="25"/>
  <c r="X26" i="25"/>
  <c r="Y26" i="25"/>
  <c r="Z26" i="25"/>
  <c r="AA26" i="25"/>
  <c r="AB26" i="25"/>
  <c r="V32" i="25"/>
  <c r="W32" i="25"/>
  <c r="X32" i="25"/>
  <c r="Y32" i="25"/>
  <c r="Z32" i="25"/>
  <c r="AB32" i="25"/>
  <c r="V33" i="25"/>
  <c r="W33" i="25"/>
  <c r="X33" i="25"/>
  <c r="Y33" i="25"/>
  <c r="Z33" i="25"/>
  <c r="AA33" i="25"/>
  <c r="AB33" i="25"/>
  <c r="U32" i="25"/>
  <c r="U33" i="25"/>
  <c r="U26" i="25"/>
  <c r="Y6" i="25"/>
  <c r="Z6" i="25"/>
  <c r="Y7" i="25"/>
  <c r="Y10" i="25"/>
  <c r="Z10" i="25"/>
  <c r="AA10" i="25"/>
  <c r="AB10" i="25"/>
  <c r="AC10" i="25"/>
  <c r="AD10" i="25"/>
  <c r="AE10" i="25"/>
  <c r="AF10" i="25"/>
  <c r="Y11" i="25"/>
  <c r="Z11" i="25"/>
  <c r="AA11" i="25"/>
  <c r="AB11" i="25"/>
  <c r="AC11" i="25"/>
  <c r="AD11" i="25"/>
  <c r="AE11" i="25"/>
  <c r="AF11" i="25"/>
  <c r="Y12" i="25"/>
  <c r="Z12" i="25"/>
  <c r="AA12" i="25"/>
  <c r="AB12" i="25"/>
  <c r="AC12" i="25"/>
  <c r="AD12" i="25"/>
  <c r="AE12" i="25"/>
  <c r="AF12" i="25"/>
  <c r="Y15" i="25"/>
  <c r="Z15" i="25"/>
  <c r="AA15" i="25"/>
  <c r="AB15" i="25"/>
  <c r="AD15" i="25"/>
  <c r="AE15" i="25"/>
  <c r="AF15" i="25"/>
  <c r="Y18" i="25"/>
  <c r="Z18" i="25"/>
  <c r="AA18" i="25"/>
  <c r="AC18" i="25"/>
  <c r="AD18" i="25"/>
  <c r="AE18" i="25"/>
  <c r="AF18" i="25"/>
  <c r="Y20" i="25"/>
  <c r="Z20" i="25"/>
  <c r="AA20" i="25"/>
  <c r="AB20" i="25"/>
  <c r="AC20" i="25"/>
  <c r="AD20" i="25"/>
  <c r="AE20" i="25"/>
  <c r="AF20" i="25"/>
  <c r="Y23" i="25"/>
  <c r="Z23" i="25"/>
  <c r="AA23" i="25"/>
  <c r="AC23" i="25"/>
  <c r="AD23" i="25"/>
  <c r="AE23" i="25"/>
  <c r="AF23" i="25"/>
  <c r="X23" i="25"/>
  <c r="V6" i="25"/>
  <c r="W6" i="25"/>
  <c r="X6" i="25"/>
  <c r="V7" i="25"/>
  <c r="W7" i="25"/>
  <c r="X7" i="25"/>
  <c r="V10" i="25"/>
  <c r="W10" i="25"/>
  <c r="X10" i="25"/>
  <c r="V11" i="25"/>
  <c r="W11" i="25"/>
  <c r="X11" i="25"/>
  <c r="V12" i="25"/>
  <c r="W12" i="25"/>
  <c r="X12" i="25"/>
  <c r="V15" i="25"/>
  <c r="W15" i="25"/>
  <c r="X15" i="25"/>
  <c r="V18" i="25"/>
  <c r="W18" i="25"/>
  <c r="X18" i="25"/>
  <c r="V19" i="25"/>
  <c r="V20" i="25"/>
  <c r="W20" i="25"/>
  <c r="X20" i="25"/>
  <c r="U7" i="25"/>
  <c r="U10" i="25"/>
  <c r="U11" i="25"/>
  <c r="U12" i="25"/>
  <c r="U15" i="25"/>
  <c r="U18" i="25"/>
  <c r="U19" i="25"/>
  <c r="U20" i="25"/>
  <c r="U6" i="25"/>
  <c r="J26" i="25"/>
  <c r="K26" i="25"/>
  <c r="L26" i="25"/>
  <c r="M26" i="25"/>
  <c r="N26" i="25"/>
  <c r="O26" i="25"/>
  <c r="P26" i="25"/>
  <c r="Q26" i="25"/>
  <c r="R26" i="25"/>
  <c r="S26" i="25"/>
  <c r="T26" i="25"/>
  <c r="J32" i="25"/>
  <c r="K32" i="25"/>
  <c r="L32" i="25"/>
  <c r="M32" i="25"/>
  <c r="N32" i="25"/>
  <c r="O32" i="25"/>
  <c r="P32" i="25"/>
  <c r="Q32" i="25"/>
  <c r="R32" i="25"/>
  <c r="S32" i="25"/>
  <c r="T32" i="25"/>
  <c r="J33" i="25"/>
  <c r="K33" i="25"/>
  <c r="L33" i="25"/>
  <c r="M33" i="25"/>
  <c r="N33" i="25"/>
  <c r="O33" i="25"/>
  <c r="P33" i="25"/>
  <c r="Q33" i="25"/>
  <c r="R33" i="25"/>
  <c r="S33" i="25"/>
  <c r="T33" i="25"/>
  <c r="J6" i="25"/>
  <c r="K6" i="25"/>
  <c r="L6" i="25"/>
  <c r="M6" i="25"/>
  <c r="N6" i="25"/>
  <c r="O6" i="25"/>
  <c r="P6" i="25"/>
  <c r="Q6" i="25"/>
  <c r="R6" i="25"/>
  <c r="S6" i="25"/>
  <c r="T6" i="25"/>
  <c r="J7" i="25"/>
  <c r="K7" i="25"/>
  <c r="L7" i="25"/>
  <c r="M7" i="25"/>
  <c r="N7" i="25"/>
  <c r="O7" i="25"/>
  <c r="P7" i="25"/>
  <c r="Q7" i="25"/>
  <c r="R7" i="25"/>
  <c r="S7" i="25"/>
  <c r="T7" i="25"/>
  <c r="J10" i="25"/>
  <c r="K10" i="25"/>
  <c r="L10" i="25"/>
  <c r="M10" i="25"/>
  <c r="N10" i="25"/>
  <c r="O10" i="25"/>
  <c r="P10" i="25"/>
  <c r="Q10" i="25"/>
  <c r="R10" i="25"/>
  <c r="S10" i="25"/>
  <c r="T10" i="25"/>
  <c r="J11" i="25"/>
  <c r="K11" i="25"/>
  <c r="L11" i="25"/>
  <c r="M11" i="25"/>
  <c r="N11" i="25"/>
  <c r="P11" i="25"/>
  <c r="Q11" i="25"/>
  <c r="R11" i="25"/>
  <c r="S11" i="25"/>
  <c r="T11" i="25"/>
  <c r="J12" i="25"/>
  <c r="L12" i="25"/>
  <c r="M12" i="25"/>
  <c r="N12" i="25"/>
  <c r="O12" i="25"/>
  <c r="P12" i="25"/>
  <c r="Q12" i="25"/>
  <c r="R12" i="25"/>
  <c r="S12" i="25"/>
  <c r="T12" i="25"/>
  <c r="J15" i="25"/>
  <c r="K15" i="25"/>
  <c r="L15" i="25"/>
  <c r="M15" i="25"/>
  <c r="N15" i="25"/>
  <c r="O15" i="25"/>
  <c r="Q15" i="25"/>
  <c r="R15" i="25"/>
  <c r="S15" i="25"/>
  <c r="T15" i="25"/>
  <c r="J18" i="25"/>
  <c r="K18" i="25"/>
  <c r="L18" i="25"/>
  <c r="M18" i="25"/>
  <c r="N18" i="25"/>
  <c r="O18" i="25"/>
  <c r="P18" i="25"/>
  <c r="Q18" i="25"/>
  <c r="S18" i="25"/>
  <c r="T18" i="25"/>
  <c r="J19" i="25"/>
  <c r="K19" i="25"/>
  <c r="L19" i="25"/>
  <c r="M19" i="25"/>
  <c r="N19" i="25"/>
  <c r="O19" i="25"/>
  <c r="P19" i="25"/>
  <c r="Q19" i="25"/>
  <c r="R19" i="25"/>
  <c r="S19" i="25"/>
  <c r="T19" i="25"/>
  <c r="J20" i="25"/>
  <c r="K20" i="25"/>
  <c r="L20" i="25"/>
  <c r="M20" i="25"/>
  <c r="N20" i="25"/>
  <c r="O20" i="25"/>
  <c r="P20" i="25"/>
  <c r="Q20" i="25"/>
  <c r="R20" i="25"/>
  <c r="S20" i="25"/>
  <c r="T20" i="25"/>
  <c r="I32" i="25"/>
  <c r="I33" i="25"/>
  <c r="I26" i="25"/>
  <c r="I7" i="25"/>
  <c r="I10" i="25"/>
  <c r="I11" i="25"/>
  <c r="I12" i="25"/>
  <c r="I15" i="25"/>
  <c r="I18" i="25"/>
  <c r="I19" i="25"/>
  <c r="I20" i="25"/>
  <c r="I6" i="25"/>
  <c r="C8" i="14"/>
  <c r="D8" i="14"/>
  <c r="B8" i="14"/>
  <c r="G26" i="25"/>
  <c r="H26" i="25"/>
  <c r="G32" i="25"/>
  <c r="H32" i="25"/>
  <c r="G33" i="25"/>
  <c r="H33" i="25"/>
  <c r="G6" i="25"/>
  <c r="H6" i="25"/>
  <c r="G7" i="25"/>
  <c r="H7" i="25"/>
  <c r="G10" i="25"/>
  <c r="H10" i="25"/>
  <c r="G11" i="25"/>
  <c r="H11" i="25"/>
  <c r="G12" i="25"/>
  <c r="H12" i="25"/>
  <c r="G15" i="25"/>
  <c r="H15" i="25"/>
  <c r="G18" i="25"/>
  <c r="H18" i="25"/>
  <c r="G19" i="25"/>
  <c r="H19" i="25"/>
  <c r="G20" i="25"/>
  <c r="H20" i="25"/>
  <c r="F33" i="25"/>
  <c r="F32" i="25"/>
  <c r="F26" i="25"/>
  <c r="F20" i="25"/>
  <c r="F19" i="25"/>
  <c r="F15" i="25"/>
  <c r="F18" i="25"/>
  <c r="F12" i="25"/>
  <c r="F11" i="25"/>
  <c r="F7" i="25"/>
  <c r="F6" i="25"/>
  <c r="B7" i="21"/>
  <c r="C7" i="21"/>
  <c r="D7" i="21"/>
  <c r="B8" i="21"/>
  <c r="C8" i="21"/>
  <c r="D8" i="21"/>
  <c r="B9" i="21"/>
  <c r="C9" i="21"/>
  <c r="D9" i="21"/>
  <c r="B10" i="21"/>
  <c r="C10" i="21"/>
  <c r="D10" i="21"/>
  <c r="B11" i="21"/>
  <c r="C11" i="21"/>
  <c r="D11" i="21"/>
  <c r="B12" i="21"/>
  <c r="C12" i="21"/>
  <c r="D12" i="21"/>
  <c r="B13" i="21"/>
  <c r="C13" i="21"/>
  <c r="D13" i="21"/>
  <c r="B14" i="21"/>
  <c r="C14" i="21"/>
  <c r="D14" i="21"/>
  <c r="B15" i="21"/>
  <c r="C15" i="21"/>
  <c r="D15" i="21"/>
  <c r="B16" i="21"/>
  <c r="C16" i="21"/>
  <c r="D16" i="21"/>
  <c r="B17" i="21"/>
  <c r="C17" i="21"/>
  <c r="D17" i="21"/>
  <c r="B18" i="21"/>
  <c r="C18" i="21"/>
  <c r="D18" i="21"/>
  <c r="D6" i="21"/>
  <c r="C6" i="21"/>
  <c r="B6" i="21"/>
  <c r="B8" i="22"/>
  <c r="C8" i="22"/>
  <c r="D8" i="22"/>
  <c r="B9" i="22"/>
  <c r="C9" i="22"/>
  <c r="D9" i="22"/>
  <c r="B10" i="22"/>
  <c r="C10" i="22"/>
  <c r="D10" i="22"/>
  <c r="B12" i="22"/>
  <c r="C12" i="22"/>
  <c r="D12" i="22"/>
  <c r="B13" i="22"/>
  <c r="C13" i="22"/>
  <c r="D13" i="22"/>
  <c r="B14" i="22"/>
  <c r="C14" i="22"/>
  <c r="D14" i="22"/>
  <c r="B15" i="22"/>
  <c r="C15" i="22"/>
  <c r="D15" i="22"/>
  <c r="B16" i="22"/>
  <c r="C16" i="22"/>
  <c r="D16" i="22"/>
  <c r="B17" i="22"/>
  <c r="C17" i="22"/>
  <c r="D17" i="22"/>
  <c r="B18" i="22"/>
  <c r="C18" i="22"/>
  <c r="D18" i="22"/>
  <c r="B19" i="22"/>
  <c r="C19" i="22"/>
  <c r="D19" i="22"/>
  <c r="B20" i="22"/>
  <c r="C20" i="22"/>
  <c r="D20" i="22"/>
  <c r="B21" i="22"/>
  <c r="C21" i="22"/>
  <c r="D21" i="22"/>
  <c r="D6" i="22"/>
  <c r="C6" i="22"/>
  <c r="B6" i="22"/>
  <c r="B7" i="14"/>
  <c r="C7" i="14"/>
  <c r="D7" i="14"/>
  <c r="B9" i="14"/>
  <c r="C9" i="14"/>
  <c r="D9" i="14"/>
  <c r="B10" i="14"/>
  <c r="C10" i="14"/>
  <c r="D10" i="14"/>
  <c r="B11" i="14"/>
  <c r="C11" i="14"/>
  <c r="D11" i="14"/>
  <c r="B12" i="14"/>
  <c r="C12" i="14"/>
  <c r="D12" i="14"/>
  <c r="B13" i="14"/>
  <c r="C13" i="14"/>
  <c r="D13" i="14"/>
  <c r="B14" i="14"/>
  <c r="C14" i="14"/>
  <c r="D14" i="14"/>
  <c r="B15" i="14"/>
  <c r="C15" i="14"/>
  <c r="D15" i="14"/>
  <c r="B16" i="14"/>
  <c r="C16" i="14"/>
  <c r="D16" i="14"/>
  <c r="B17" i="14"/>
  <c r="C17" i="14"/>
  <c r="D17" i="14"/>
  <c r="B18" i="14"/>
  <c r="C18" i="14"/>
  <c r="D18" i="14"/>
  <c r="B6" i="14"/>
  <c r="C6" i="14"/>
  <c r="D6" i="14"/>
  <c r="E15" i="32"/>
  <c r="D12" i="25" l="1"/>
  <c r="CL52" i="25"/>
  <c r="CS52" i="25"/>
  <c r="AL52" i="25"/>
  <c r="CC52" i="25"/>
  <c r="X52" i="25"/>
  <c r="AW52" i="25"/>
  <c r="BO52" i="25"/>
  <c r="O52" i="25"/>
  <c r="BA52" i="25"/>
  <c r="C26" i="25"/>
  <c r="C15" i="31" s="1"/>
  <c r="I52" i="25"/>
  <c r="M52" i="25"/>
  <c r="V52" i="25"/>
  <c r="AE52" i="25"/>
  <c r="Z52" i="25"/>
  <c r="AS52" i="25"/>
  <c r="AJ52" i="25"/>
  <c r="AU52" i="25"/>
  <c r="BD52" i="25"/>
  <c r="BI52" i="25"/>
  <c r="BJ52" i="25"/>
  <c r="BK52" i="25"/>
  <c r="BM52" i="25"/>
  <c r="BN52" i="25"/>
  <c r="BW52" i="25"/>
  <c r="T52" i="25"/>
  <c r="L52" i="25"/>
  <c r="AD52" i="25"/>
  <c r="Y52" i="25"/>
  <c r="AR52" i="25"/>
  <c r="AI52" i="25"/>
  <c r="AV52" i="25"/>
  <c r="BE52" i="25"/>
  <c r="BL52" i="25"/>
  <c r="CK52" i="25"/>
  <c r="S52" i="25"/>
  <c r="K52" i="25"/>
  <c r="AC52" i="25"/>
  <c r="AP52" i="25"/>
  <c r="AH52" i="25"/>
  <c r="BH52" i="25"/>
  <c r="CF52" i="25"/>
  <c r="H52" i="25"/>
  <c r="R52" i="25"/>
  <c r="J52" i="25"/>
  <c r="AB52" i="25"/>
  <c r="AG52" i="25"/>
  <c r="AO52" i="25"/>
  <c r="AQ51" i="25"/>
  <c r="AQ52" i="25"/>
  <c r="AX52" i="25"/>
  <c r="BF52" i="25"/>
  <c r="BP52" i="25"/>
  <c r="CJ52" i="25"/>
  <c r="Q52" i="25"/>
  <c r="AA52" i="25"/>
  <c r="AN52" i="25"/>
  <c r="AY52" i="25"/>
  <c r="BB52" i="25"/>
  <c r="BG52" i="25"/>
  <c r="BS52" i="25"/>
  <c r="BT52" i="25"/>
  <c r="BZ52" i="25"/>
  <c r="CH52" i="25"/>
  <c r="CI52" i="25"/>
  <c r="G52" i="25"/>
  <c r="P52" i="25"/>
  <c r="AM52" i="25"/>
  <c r="AZ52" i="25"/>
  <c r="BC52" i="25"/>
  <c r="BR52" i="25"/>
  <c r="CB52" i="25"/>
  <c r="CE52" i="25"/>
  <c r="CG52" i="25"/>
  <c r="CM52" i="25"/>
  <c r="CR52" i="25"/>
  <c r="BU52" i="25"/>
  <c r="BY52" i="25"/>
  <c r="CA52" i="25"/>
  <c r="CD52" i="25"/>
  <c r="CN52" i="25"/>
  <c r="CO52" i="25"/>
  <c r="CP52" i="25"/>
  <c r="F51" i="25"/>
  <c r="F52" i="25"/>
  <c r="N52" i="25"/>
  <c r="U52" i="25"/>
  <c r="W52" i="25"/>
  <c r="AF52" i="25"/>
  <c r="AT52" i="25"/>
  <c r="AK52" i="25"/>
  <c r="BQ52" i="25"/>
  <c r="BV52" i="25"/>
  <c r="BX52" i="25"/>
  <c r="CQ52" i="25"/>
  <c r="CK51" i="25"/>
  <c r="Z51" i="25"/>
  <c r="AU51" i="25"/>
  <c r="H51" i="25"/>
  <c r="AS51" i="25"/>
  <c r="BI51" i="25"/>
  <c r="AG51" i="25"/>
  <c r="AO51" i="25"/>
  <c r="AY51" i="25"/>
  <c r="J51" i="25"/>
  <c r="AZ51" i="25"/>
  <c r="BR51" i="25"/>
  <c r="I51" i="25"/>
  <c r="M51" i="25"/>
  <c r="V51" i="25"/>
  <c r="AE51" i="25"/>
  <c r="AJ51" i="25"/>
  <c r="BD51" i="25"/>
  <c r="BJ51" i="25"/>
  <c r="BK51" i="25"/>
  <c r="BM51" i="25"/>
  <c r="BN51" i="25"/>
  <c r="BW51" i="25"/>
  <c r="CL51" i="25"/>
  <c r="T51" i="25"/>
  <c r="L51" i="25"/>
  <c r="AD51" i="25"/>
  <c r="Y51" i="25"/>
  <c r="AR51" i="25"/>
  <c r="AI51" i="25"/>
  <c r="AV51" i="25"/>
  <c r="BE51" i="25"/>
  <c r="BL51" i="25"/>
  <c r="S51" i="25"/>
  <c r="K51" i="25"/>
  <c r="AC51" i="25"/>
  <c r="AP51" i="25"/>
  <c r="AH51" i="25"/>
  <c r="AW51" i="25"/>
  <c r="BH51" i="25"/>
  <c r="BO51" i="25"/>
  <c r="CF51" i="25"/>
  <c r="AB51" i="25"/>
  <c r="AX51" i="25"/>
  <c r="BF51" i="25"/>
  <c r="BP51" i="25"/>
  <c r="CC51" i="25"/>
  <c r="CJ51" i="25"/>
  <c r="CS51" i="25"/>
  <c r="R51" i="25"/>
  <c r="G51" i="25"/>
  <c r="Q51" i="25"/>
  <c r="AA51" i="25"/>
  <c r="AN51" i="25"/>
  <c r="BB51" i="25"/>
  <c r="BG51" i="25"/>
  <c r="BS51" i="25"/>
  <c r="BT51" i="25"/>
  <c r="BZ51" i="25"/>
  <c r="CH51" i="25"/>
  <c r="CI51" i="25"/>
  <c r="P51" i="25"/>
  <c r="AM51" i="25"/>
  <c r="BC51" i="25"/>
  <c r="CB51" i="25"/>
  <c r="CE51" i="25"/>
  <c r="CG51" i="25"/>
  <c r="CM51" i="25"/>
  <c r="CR51" i="25"/>
  <c r="O51" i="25"/>
  <c r="X51" i="25"/>
  <c r="AL51" i="25"/>
  <c r="BA51" i="25"/>
  <c r="BU51" i="25"/>
  <c r="BY51" i="25"/>
  <c r="CA51" i="25"/>
  <c r="CD51" i="25"/>
  <c r="CN51" i="25"/>
  <c r="CO51" i="25"/>
  <c r="CP51" i="25"/>
  <c r="N51" i="25"/>
  <c r="U51" i="25"/>
  <c r="W51" i="25"/>
  <c r="AF51" i="25"/>
  <c r="AT51" i="25"/>
  <c r="AK51" i="25"/>
  <c r="BQ51" i="25"/>
  <c r="BV51" i="25"/>
  <c r="BX51" i="25"/>
  <c r="CQ51" i="25"/>
  <c r="G56" i="25"/>
  <c r="AU56" i="25"/>
  <c r="BW56" i="25"/>
  <c r="CL56" i="25"/>
  <c r="Q56" i="25"/>
  <c r="AA56" i="25"/>
  <c r="AN56" i="25"/>
  <c r="AY56" i="25"/>
  <c r="BB56" i="25"/>
  <c r="BG56" i="25"/>
  <c r="BU56" i="25"/>
  <c r="M56" i="25"/>
  <c r="V56" i="25"/>
  <c r="AE56" i="25"/>
  <c r="Z56" i="25"/>
  <c r="AS56" i="25"/>
  <c r="AJ56" i="25"/>
  <c r="BD56" i="25"/>
  <c r="BI56" i="25"/>
  <c r="BJ56" i="25"/>
  <c r="BK56" i="25"/>
  <c r="BM56" i="25"/>
  <c r="BN56" i="25"/>
  <c r="T56" i="25"/>
  <c r="L56" i="25"/>
  <c r="AD56" i="25"/>
  <c r="Y56" i="25"/>
  <c r="AR56" i="25"/>
  <c r="AI56" i="25"/>
  <c r="AV56" i="25"/>
  <c r="BE56" i="25"/>
  <c r="BL56" i="25"/>
  <c r="CK56" i="25"/>
  <c r="I56" i="25"/>
  <c r="S56" i="25"/>
  <c r="K56" i="25"/>
  <c r="AC56" i="25"/>
  <c r="AP56" i="25"/>
  <c r="AH56" i="25"/>
  <c r="AW56" i="25"/>
  <c r="BH56" i="25"/>
  <c r="BO56" i="25"/>
  <c r="CF56" i="25"/>
  <c r="H56" i="25"/>
  <c r="R56" i="25"/>
  <c r="J56" i="25"/>
  <c r="AB56" i="25"/>
  <c r="AG56" i="25"/>
  <c r="AO56" i="25"/>
  <c r="AQ61" i="25"/>
  <c r="AQ56" i="25"/>
  <c r="AX56" i="25"/>
  <c r="BF56" i="25"/>
  <c r="BP56" i="25"/>
  <c r="CC56" i="25"/>
  <c r="CJ56" i="25"/>
  <c r="D9" i="25"/>
  <c r="CS56" i="25"/>
  <c r="BS56" i="25"/>
  <c r="BT56" i="25"/>
  <c r="BZ56" i="25"/>
  <c r="CH56" i="25"/>
  <c r="CI56" i="25"/>
  <c r="P56" i="25"/>
  <c r="AM56" i="25"/>
  <c r="AZ56" i="25"/>
  <c r="BC56" i="25"/>
  <c r="BR56" i="25"/>
  <c r="CB56" i="25"/>
  <c r="CE56" i="25"/>
  <c r="CG56" i="25"/>
  <c r="CM56" i="25"/>
  <c r="CR56" i="25"/>
  <c r="O56" i="25"/>
  <c r="X56" i="25"/>
  <c r="AL56" i="25"/>
  <c r="BA56" i="25"/>
  <c r="BY56" i="25"/>
  <c r="CA56" i="25"/>
  <c r="CD56" i="25"/>
  <c r="CN56" i="25"/>
  <c r="CO56" i="25"/>
  <c r="CP56" i="25"/>
  <c r="F56" i="25"/>
  <c r="N56" i="25"/>
  <c r="U56" i="25"/>
  <c r="W56" i="25"/>
  <c r="AF56" i="25"/>
  <c r="AT56" i="25"/>
  <c r="AK56" i="25"/>
  <c r="BQ56" i="25"/>
  <c r="BV56" i="25"/>
  <c r="BX56" i="25"/>
  <c r="CQ56" i="25"/>
  <c r="C16" i="25"/>
  <c r="D16" i="25"/>
  <c r="D6" i="25"/>
  <c r="D4" i="31" s="1"/>
  <c r="L4" i="31" s="1"/>
  <c r="D37" i="25"/>
  <c r="D18" i="31" s="1"/>
  <c r="B18" i="25"/>
  <c r="D18" i="25"/>
  <c r="D10" i="31" s="1"/>
  <c r="E14" i="29"/>
  <c r="E9" i="24"/>
  <c r="E10" i="24"/>
  <c r="D14" i="25"/>
  <c r="E6" i="29"/>
  <c r="E21" i="22"/>
  <c r="E15" i="14"/>
  <c r="F11" i="31"/>
  <c r="E18" i="22"/>
  <c r="E14" i="22"/>
  <c r="F12" i="31"/>
  <c r="H5" i="31"/>
  <c r="E11" i="22"/>
  <c r="E13" i="23"/>
  <c r="E12" i="21"/>
  <c r="E8" i="23"/>
  <c r="H16" i="31"/>
  <c r="G12" i="31"/>
  <c r="E14" i="21"/>
  <c r="E8" i="14"/>
  <c r="E7" i="22"/>
  <c r="E13" i="24"/>
  <c r="E6" i="32"/>
  <c r="E11" i="14"/>
  <c r="F18" i="31"/>
  <c r="E16" i="22"/>
  <c r="E12" i="22"/>
  <c r="E15" i="21"/>
  <c r="E11" i="21"/>
  <c r="E11" i="29"/>
  <c r="E7" i="29"/>
  <c r="E11" i="23"/>
  <c r="E7" i="23"/>
  <c r="H4" i="31"/>
  <c r="G19" i="31"/>
  <c r="F17" i="31"/>
  <c r="H12" i="31"/>
  <c r="E13" i="14"/>
  <c r="E12" i="14"/>
  <c r="H8" i="31"/>
  <c r="E9" i="14"/>
  <c r="E8" i="22"/>
  <c r="E16" i="23"/>
  <c r="H15" i="31"/>
  <c r="E12" i="23"/>
  <c r="E14" i="24"/>
  <c r="E10" i="32"/>
  <c r="E13" i="32"/>
  <c r="G4" i="31"/>
  <c r="G5" i="31"/>
  <c r="E16" i="21"/>
  <c r="E7" i="21"/>
  <c r="E6" i="14"/>
  <c r="H17" i="31"/>
  <c r="G16" i="31"/>
  <c r="G15" i="31"/>
  <c r="H10" i="31"/>
  <c r="G8" i="31"/>
  <c r="E7" i="14"/>
  <c r="H18" i="31"/>
  <c r="H14" i="31"/>
  <c r="E9" i="22"/>
  <c r="E6" i="21"/>
  <c r="E18" i="21"/>
  <c r="E13" i="21"/>
  <c r="E9" i="21"/>
  <c r="E8" i="21"/>
  <c r="E14" i="23"/>
  <c r="E10" i="23"/>
  <c r="E9" i="23"/>
  <c r="F10" i="31"/>
  <c r="F14" i="31"/>
  <c r="E16" i="14"/>
  <c r="H19" i="31"/>
  <c r="F15" i="31"/>
  <c r="H11" i="31"/>
  <c r="G10" i="31"/>
  <c r="E10" i="14"/>
  <c r="E6" i="22"/>
  <c r="G18" i="31"/>
  <c r="E19" i="22"/>
  <c r="E15" i="22"/>
  <c r="E13" i="22"/>
  <c r="E10" i="22"/>
  <c r="E10" i="21"/>
  <c r="E6" i="23"/>
  <c r="E17" i="23"/>
  <c r="E15" i="23"/>
  <c r="E12" i="29"/>
  <c r="E8" i="29"/>
  <c r="E13" i="29"/>
  <c r="E9" i="29"/>
  <c r="E10" i="29"/>
  <c r="E6" i="24"/>
  <c r="E16" i="24"/>
  <c r="G14" i="31"/>
  <c r="E8" i="24"/>
  <c r="E15" i="24"/>
  <c r="E11" i="24"/>
  <c r="E7" i="24"/>
  <c r="E16" i="32"/>
  <c r="E18" i="14"/>
  <c r="E17" i="22"/>
  <c r="G17" i="31"/>
  <c r="Y61" i="25"/>
  <c r="AX61" i="25"/>
  <c r="BF61" i="25"/>
  <c r="BH61" i="25"/>
  <c r="BO61" i="25"/>
  <c r="CA61" i="25"/>
  <c r="CD61" i="25"/>
  <c r="CF61" i="25"/>
  <c r="CP61" i="25"/>
  <c r="CN61" i="25"/>
  <c r="AR61" i="25"/>
  <c r="BY61" i="25"/>
  <c r="T61" i="25"/>
  <c r="P61" i="25"/>
  <c r="BU61" i="25"/>
  <c r="S61" i="25"/>
  <c r="K61" i="25"/>
  <c r="X61" i="25"/>
  <c r="AC61" i="25"/>
  <c r="AL61" i="25"/>
  <c r="AY61" i="25"/>
  <c r="BB61" i="25"/>
  <c r="BQ61" i="25"/>
  <c r="BV61" i="25"/>
  <c r="BX61" i="25"/>
  <c r="CJ61" i="25"/>
  <c r="CS61" i="25"/>
  <c r="N61" i="25"/>
  <c r="U61" i="25"/>
  <c r="W61" i="25"/>
  <c r="AF61" i="25"/>
  <c r="AB61" i="25"/>
  <c r="AG61" i="25"/>
  <c r="AT61" i="25"/>
  <c r="AO61" i="25"/>
  <c r="AK61" i="25"/>
  <c r="AV61" i="25"/>
  <c r="AZ61" i="25"/>
  <c r="BC61" i="25"/>
  <c r="BE61" i="25"/>
  <c r="BG61" i="25"/>
  <c r="BI61" i="25"/>
  <c r="BJ61" i="25"/>
  <c r="BK61" i="25"/>
  <c r="BM61" i="25"/>
  <c r="BN61" i="25"/>
  <c r="BS61" i="25"/>
  <c r="BT61" i="25"/>
  <c r="BW61" i="25"/>
  <c r="BZ61" i="25"/>
  <c r="CH61" i="25"/>
  <c r="CI61" i="25"/>
  <c r="CL61" i="25"/>
  <c r="L61" i="25"/>
  <c r="AD61" i="25"/>
  <c r="AM61" i="25"/>
  <c r="AI61" i="25"/>
  <c r="CO61" i="25"/>
  <c r="O61" i="25"/>
  <c r="AP61" i="25"/>
  <c r="AH61" i="25"/>
  <c r="AU61" i="25"/>
  <c r="BD61" i="25"/>
  <c r="BP61" i="25"/>
  <c r="CC61" i="25"/>
  <c r="CQ61" i="25"/>
  <c r="F61" i="25"/>
  <c r="H61" i="25"/>
  <c r="R61" i="25"/>
  <c r="J61" i="25"/>
  <c r="G61" i="25"/>
  <c r="I61" i="25"/>
  <c r="Q61" i="25"/>
  <c r="M61" i="25"/>
  <c r="V61" i="25"/>
  <c r="AE61" i="25"/>
  <c r="AA61" i="25"/>
  <c r="Z61" i="25"/>
  <c r="AS61" i="25"/>
  <c r="AN61" i="25"/>
  <c r="AJ61" i="25"/>
  <c r="AW61" i="25"/>
  <c r="BA61" i="25"/>
  <c r="BL61" i="25"/>
  <c r="BR61" i="25"/>
  <c r="CB61" i="25"/>
  <c r="CE61" i="25"/>
  <c r="CG61" i="25"/>
  <c r="CK61" i="25"/>
  <c r="CM61" i="25"/>
  <c r="CR61" i="25"/>
  <c r="T62" i="25"/>
  <c r="T60" i="25"/>
  <c r="P62" i="25"/>
  <c r="P60" i="25"/>
  <c r="L62" i="25"/>
  <c r="L60" i="25"/>
  <c r="AR62" i="25"/>
  <c r="AR60" i="25"/>
  <c r="AI62" i="25"/>
  <c r="AI60" i="25"/>
  <c r="BF62" i="25"/>
  <c r="BF60" i="25"/>
  <c r="CK62" i="25"/>
  <c r="CK60" i="25"/>
  <c r="CL62" i="25"/>
  <c r="CL60" i="25"/>
  <c r="CN62" i="25"/>
  <c r="CN60" i="25"/>
  <c r="S60" i="25"/>
  <c r="S62" i="25"/>
  <c r="K60" i="25"/>
  <c r="K62" i="25"/>
  <c r="AC62" i="25"/>
  <c r="AC60" i="25"/>
  <c r="AH62" i="25"/>
  <c r="AH60" i="25"/>
  <c r="AU62" i="25"/>
  <c r="AU60" i="25"/>
  <c r="BB62" i="25"/>
  <c r="BB60" i="25"/>
  <c r="BD62" i="25"/>
  <c r="BD60" i="25"/>
  <c r="BP62" i="25"/>
  <c r="BP60" i="25"/>
  <c r="BQ62" i="25"/>
  <c r="BQ60" i="25"/>
  <c r="BW60" i="25"/>
  <c r="BW62" i="25"/>
  <c r="BX62" i="25"/>
  <c r="BX60" i="25"/>
  <c r="CD62" i="25"/>
  <c r="CD60" i="25"/>
  <c r="CE62" i="25"/>
  <c r="CE60" i="25"/>
  <c r="CI62" i="25"/>
  <c r="CI60" i="25"/>
  <c r="CJ62" i="25"/>
  <c r="CJ60" i="25"/>
  <c r="CO62" i="25"/>
  <c r="CO60" i="25"/>
  <c r="CS62" i="25"/>
  <c r="CS60" i="25"/>
  <c r="F62" i="25"/>
  <c r="F60" i="25"/>
  <c r="H62" i="25"/>
  <c r="H60" i="25"/>
  <c r="R62" i="25"/>
  <c r="R60" i="25"/>
  <c r="N62" i="25"/>
  <c r="N60" i="25"/>
  <c r="J62" i="25"/>
  <c r="J60" i="25"/>
  <c r="U62" i="25"/>
  <c r="U60" i="25"/>
  <c r="W62" i="25"/>
  <c r="W60" i="25"/>
  <c r="AF62" i="25"/>
  <c r="AF60" i="25"/>
  <c r="AB62" i="25"/>
  <c r="AB60" i="25"/>
  <c r="AG62" i="25"/>
  <c r="AG60" i="25"/>
  <c r="AT62" i="25"/>
  <c r="AT60" i="25"/>
  <c r="AO62" i="25"/>
  <c r="AO60" i="25"/>
  <c r="AK62" i="25"/>
  <c r="AK60" i="25"/>
  <c r="AQ60" i="25"/>
  <c r="AQ62" i="25"/>
  <c r="AV62" i="25"/>
  <c r="AV60" i="25"/>
  <c r="AZ62" i="25"/>
  <c r="AZ60" i="25"/>
  <c r="BC62" i="25"/>
  <c r="BC60" i="25"/>
  <c r="BE62" i="25"/>
  <c r="BE60" i="25"/>
  <c r="BG60" i="25"/>
  <c r="BG62" i="25"/>
  <c r="BI62" i="25"/>
  <c r="BI60" i="25"/>
  <c r="BJ62" i="25"/>
  <c r="BJ60" i="25"/>
  <c r="BK62" i="25"/>
  <c r="BK60" i="25"/>
  <c r="BM62" i="25"/>
  <c r="BM60" i="25"/>
  <c r="BN62" i="25"/>
  <c r="BN60" i="25"/>
  <c r="BS62" i="25"/>
  <c r="BS60" i="25"/>
  <c r="BT62" i="25"/>
  <c r="BT60" i="25"/>
  <c r="BV62" i="25"/>
  <c r="BV60" i="25"/>
  <c r="CC62" i="25"/>
  <c r="CC60" i="25"/>
  <c r="CM62" i="25"/>
  <c r="CM60" i="25"/>
  <c r="CP62" i="25"/>
  <c r="CP60" i="25"/>
  <c r="AD62" i="25"/>
  <c r="AD60" i="25"/>
  <c r="Y62" i="25"/>
  <c r="Y60" i="25"/>
  <c r="AM62" i="25"/>
  <c r="AM60" i="25"/>
  <c r="AX62" i="25"/>
  <c r="AX60" i="25"/>
  <c r="BH62" i="25"/>
  <c r="BH60" i="25"/>
  <c r="BO60" i="25"/>
  <c r="BO62" i="25"/>
  <c r="BZ62" i="25"/>
  <c r="BZ60" i="25"/>
  <c r="CF62" i="25"/>
  <c r="CF60" i="25"/>
  <c r="CG62" i="25"/>
  <c r="CG60" i="25"/>
  <c r="CH62" i="25"/>
  <c r="CH60" i="25"/>
  <c r="O62" i="25"/>
  <c r="O60" i="25"/>
  <c r="X62" i="25"/>
  <c r="X60" i="25"/>
  <c r="AP62" i="25"/>
  <c r="AP60" i="25"/>
  <c r="AL62" i="25"/>
  <c r="AL60" i="25"/>
  <c r="AY60" i="25"/>
  <c r="AY62" i="25"/>
  <c r="BU62" i="25"/>
  <c r="BU60" i="25"/>
  <c r="BY62" i="25"/>
  <c r="BY60" i="25"/>
  <c r="G62" i="25"/>
  <c r="G60" i="25"/>
  <c r="I62" i="25"/>
  <c r="I60" i="25"/>
  <c r="Q62" i="25"/>
  <c r="Q60" i="25"/>
  <c r="M62" i="25"/>
  <c r="M60" i="25"/>
  <c r="V62" i="25"/>
  <c r="V60" i="25"/>
  <c r="AE62" i="25"/>
  <c r="AE60" i="25"/>
  <c r="AA60" i="25"/>
  <c r="AA62" i="25"/>
  <c r="Z62" i="25"/>
  <c r="Z60" i="25"/>
  <c r="AS62" i="25"/>
  <c r="AS60" i="25"/>
  <c r="AN62" i="25"/>
  <c r="AN60" i="25"/>
  <c r="AJ62" i="25"/>
  <c r="AJ60" i="25"/>
  <c r="AW62" i="25"/>
  <c r="AW60" i="25"/>
  <c r="BA62" i="25"/>
  <c r="BA60" i="25"/>
  <c r="BL62" i="25"/>
  <c r="BL60" i="25"/>
  <c r="BR62" i="25"/>
  <c r="BR60" i="25"/>
  <c r="CA62" i="25"/>
  <c r="CA60" i="25"/>
  <c r="CB62" i="25"/>
  <c r="CB60" i="25"/>
  <c r="CQ62" i="25"/>
  <c r="CQ60" i="25"/>
  <c r="CR62" i="25"/>
  <c r="CR60" i="25"/>
  <c r="CS66" i="25"/>
  <c r="C37" i="25"/>
  <c r="C18" i="31" s="1"/>
  <c r="CS57" i="25"/>
  <c r="B36" i="25"/>
  <c r="D36" i="25"/>
  <c r="C36" i="25"/>
  <c r="B37" i="25"/>
  <c r="CS54" i="25"/>
  <c r="CS59" i="25"/>
  <c r="C30" i="25"/>
  <c r="B30" i="25"/>
  <c r="CS65" i="25"/>
  <c r="CS55" i="25"/>
  <c r="CS64" i="25"/>
  <c r="CS53" i="25"/>
  <c r="CS63" i="25"/>
  <c r="CL54" i="25"/>
  <c r="CR57" i="25"/>
  <c r="CM57" i="25"/>
  <c r="CO63" i="25"/>
  <c r="CP57" i="25"/>
  <c r="CM53" i="25"/>
  <c r="CN57" i="25"/>
  <c r="CR63" i="25"/>
  <c r="CM55" i="25"/>
  <c r="CR59" i="25"/>
  <c r="CR54" i="25"/>
  <c r="F5" i="31"/>
  <c r="F13" i="31"/>
  <c r="F16" i="31"/>
  <c r="E14" i="14"/>
  <c r="E17" i="14"/>
  <c r="E20" i="22"/>
  <c r="E17" i="21"/>
  <c r="F4" i="31"/>
  <c r="G11" i="31"/>
  <c r="G7" i="31"/>
  <c r="H9" i="31"/>
  <c r="E11" i="32"/>
  <c r="CL53" i="25"/>
  <c r="CM63" i="25"/>
  <c r="CM54" i="25"/>
  <c r="CR64" i="25"/>
  <c r="CR55" i="25"/>
  <c r="F6" i="31"/>
  <c r="CM59" i="25"/>
  <c r="E12" i="32"/>
  <c r="E12" i="24"/>
  <c r="F8" i="31"/>
  <c r="F19" i="31"/>
  <c r="G6" i="31"/>
  <c r="F9" i="31"/>
  <c r="G13" i="31"/>
  <c r="E9" i="32"/>
  <c r="CL64" i="25"/>
  <c r="CM65" i="25"/>
  <c r="CO54" i="25"/>
  <c r="CQ44" i="25"/>
  <c r="CR44" i="25" s="1"/>
  <c r="CS44" i="25" s="1"/>
  <c r="CT44" i="25" s="1"/>
  <c r="CU44" i="25" s="1"/>
  <c r="CV44" i="25" s="1"/>
  <c r="CW44" i="25" s="1"/>
  <c r="CX44" i="25" s="1"/>
  <c r="CY44" i="25" s="1"/>
  <c r="CZ44" i="25" s="1"/>
  <c r="DA44" i="25" s="1"/>
  <c r="DB44" i="25" s="1"/>
  <c r="DC44" i="25" s="1"/>
  <c r="DD44" i="25" s="1"/>
  <c r="DE44" i="25" s="1"/>
  <c r="DF44" i="25" s="1"/>
  <c r="DG44" i="25" s="1"/>
  <c r="DH44" i="25" s="1"/>
  <c r="DI44" i="25" s="1"/>
  <c r="DJ44" i="25" s="1"/>
  <c r="DK44" i="25" s="1"/>
  <c r="DL44" i="25" s="1"/>
  <c r="DM44" i="25" s="1"/>
  <c r="DN44" i="25" s="1"/>
  <c r="DO44" i="25" s="1"/>
  <c r="DP44" i="25" s="1"/>
  <c r="DQ44" i="25" s="1"/>
  <c r="DR44" i="25" s="1"/>
  <c r="DS44" i="25" s="1"/>
  <c r="DT44" i="25" s="1"/>
  <c r="DU44" i="25" s="1"/>
  <c r="DV44" i="25" s="1"/>
  <c r="DW44" i="25" s="1"/>
  <c r="DX44" i="25" s="1"/>
  <c r="DY44" i="25" s="1"/>
  <c r="DZ44" i="25" s="1"/>
  <c r="EA44" i="25" s="1"/>
  <c r="EB44" i="25" s="1"/>
  <c r="EC44" i="25" s="1"/>
  <c r="ED44" i="25" s="1"/>
  <c r="EE44" i="25" s="1"/>
  <c r="EF44" i="25" s="1"/>
  <c r="EG44" i="25" s="1"/>
  <c r="EH44" i="25" s="1"/>
  <c r="EI44" i="25" s="1"/>
  <c r="EJ44" i="25" s="1"/>
  <c r="EK44" i="25" s="1"/>
  <c r="EL44" i="25" s="1"/>
  <c r="EM44" i="25" s="1"/>
  <c r="EN44" i="25" s="1"/>
  <c r="EO44" i="25" s="1"/>
  <c r="EP44" i="25" s="1"/>
  <c r="EQ44" i="25" s="1"/>
  <c r="ER44" i="25" s="1"/>
  <c r="ES44" i="25" s="1"/>
  <c r="ET44" i="25" s="1"/>
  <c r="EU44" i="25" s="1"/>
  <c r="EV44" i="25" s="1"/>
  <c r="EW44" i="25" s="1"/>
  <c r="EX44" i="25" s="1"/>
  <c r="EY44" i="25" s="1"/>
  <c r="EZ44" i="25" s="1"/>
  <c r="FA44" i="25" s="1"/>
  <c r="FB44" i="25" s="1"/>
  <c r="FC44" i="25" s="1"/>
  <c r="FD44" i="25" s="1"/>
  <c r="FE44" i="25" s="1"/>
  <c r="FF44" i="25" s="1"/>
  <c r="FG44" i="25" s="1"/>
  <c r="FH44" i="25" s="1"/>
  <c r="FI44" i="25" s="1"/>
  <c r="FJ44" i="25" s="1"/>
  <c r="FK44" i="25" s="1"/>
  <c r="FL44" i="25" s="1"/>
  <c r="FM44" i="25" s="1"/>
  <c r="FN44" i="25" s="1"/>
  <c r="FO44" i="25" s="1"/>
  <c r="FP44" i="25" s="1"/>
  <c r="FQ44" i="25" s="1"/>
  <c r="FR44" i="25" s="1"/>
  <c r="FS44" i="25" s="1"/>
  <c r="FT44" i="25" s="1"/>
  <c r="FU44" i="25" s="1"/>
  <c r="FV44" i="25" s="1"/>
  <c r="FW44" i="25" s="1"/>
  <c r="FX44" i="25" s="1"/>
  <c r="FY44" i="25" s="1"/>
  <c r="FZ44" i="25" s="1"/>
  <c r="GA44" i="25" s="1"/>
  <c r="GB44" i="25" s="1"/>
  <c r="GC44" i="25" s="1"/>
  <c r="GD44" i="25" s="1"/>
  <c r="GE44" i="25" s="1"/>
  <c r="GF44" i="25" s="1"/>
  <c r="GG44" i="25" s="1"/>
  <c r="GH44" i="25" s="1"/>
  <c r="GI44" i="25" s="1"/>
  <c r="GJ44" i="25" s="1"/>
  <c r="GK44" i="25" s="1"/>
  <c r="GL44" i="25" s="1"/>
  <c r="GM44" i="25" s="1"/>
  <c r="GN44" i="25" s="1"/>
  <c r="GO44" i="25" s="1"/>
  <c r="GP44" i="25" s="1"/>
  <c r="GQ44" i="25" s="1"/>
  <c r="GR44" i="25" s="1"/>
  <c r="GS44" i="25" s="1"/>
  <c r="GT44" i="25" s="1"/>
  <c r="GU44" i="25" s="1"/>
  <c r="GV44" i="25" s="1"/>
  <c r="GW44" i="25" s="1"/>
  <c r="GX44" i="25" s="1"/>
  <c r="GY44" i="25" s="1"/>
  <c r="GZ44" i="25" s="1"/>
  <c r="HA44" i="25" s="1"/>
  <c r="HB44" i="25" s="1"/>
  <c r="HC44" i="25" s="1"/>
  <c r="HD44" i="25" s="1"/>
  <c r="HE44" i="25" s="1"/>
  <c r="HF44" i="25" s="1"/>
  <c r="HG44" i="25" s="1"/>
  <c r="HH44" i="25" s="1"/>
  <c r="HI44" i="25" s="1"/>
  <c r="HJ44" i="25" s="1"/>
  <c r="HK44" i="25" s="1"/>
  <c r="HL44" i="25" s="1"/>
  <c r="HM44" i="25" s="1"/>
  <c r="HN44" i="25" s="1"/>
  <c r="HO44" i="25" s="1"/>
  <c r="HP44" i="25" s="1"/>
  <c r="HQ44" i="25" s="1"/>
  <c r="HR44" i="25" s="1"/>
  <c r="HS44" i="25" s="1"/>
  <c r="HT44" i="25" s="1"/>
  <c r="HU44" i="25" s="1"/>
  <c r="HV44" i="25" s="1"/>
  <c r="HW44" i="25" s="1"/>
  <c r="HX44" i="25" s="1"/>
  <c r="HY44" i="25" s="1"/>
  <c r="HZ44" i="25" s="1"/>
  <c r="IA44" i="25" s="1"/>
  <c r="IB44" i="25" s="1"/>
  <c r="IC44" i="25" s="1"/>
  <c r="ID44" i="25" s="1"/>
  <c r="IE44" i="25" s="1"/>
  <c r="IF44" i="25" s="1"/>
  <c r="IG44" i="25" s="1"/>
  <c r="IH44" i="25" s="1"/>
  <c r="II44" i="25" s="1"/>
  <c r="CR66" i="25"/>
  <c r="CR53" i="25"/>
  <c r="H7" i="31"/>
  <c r="F7" i="31"/>
  <c r="CH55" i="25"/>
  <c r="CM66" i="25"/>
  <c r="CN55" i="25"/>
  <c r="E8" i="32"/>
  <c r="H6" i="31"/>
  <c r="G9" i="31"/>
  <c r="H13" i="31"/>
  <c r="E14" i="32"/>
  <c r="E7" i="32"/>
  <c r="CM64" i="25"/>
  <c r="CN65" i="25"/>
  <c r="CP65" i="25"/>
  <c r="CR65" i="25"/>
  <c r="CQ53" i="25"/>
  <c r="CQ57" i="25"/>
  <c r="CQ63" i="25"/>
  <c r="CQ54" i="25"/>
  <c r="CQ64" i="25"/>
  <c r="CQ55" i="25"/>
  <c r="CQ65" i="25"/>
  <c r="CQ66" i="25"/>
  <c r="CQ59" i="25"/>
  <c r="CP55" i="25"/>
  <c r="CP66" i="25"/>
  <c r="CP59" i="25"/>
  <c r="CP53" i="25"/>
  <c r="CP63" i="25"/>
  <c r="CP54" i="25"/>
  <c r="CP64" i="25"/>
  <c r="CO64" i="25"/>
  <c r="CO55" i="25"/>
  <c r="CO65" i="25"/>
  <c r="CO57" i="25"/>
  <c r="CO66" i="25"/>
  <c r="CO59" i="25"/>
  <c r="CO53" i="25"/>
  <c r="CN66" i="25"/>
  <c r="CN59" i="25"/>
  <c r="CN53" i="25"/>
  <c r="CN63" i="25"/>
  <c r="CN54" i="25"/>
  <c r="CN64" i="25"/>
  <c r="CL65" i="25"/>
  <c r="CL57" i="25"/>
  <c r="CJ53" i="25"/>
  <c r="CK55" i="25"/>
  <c r="CL55" i="25"/>
  <c r="CJ55" i="25"/>
  <c r="CJ66" i="25"/>
  <c r="CL66" i="25"/>
  <c r="CL59" i="25"/>
  <c r="CJ64" i="25"/>
  <c r="CJ59" i="25"/>
  <c r="CK54" i="25"/>
  <c r="CL63" i="25"/>
  <c r="AO55" i="25"/>
  <c r="CF53" i="25"/>
  <c r="CK65" i="25"/>
  <c r="CK57" i="25"/>
  <c r="CH64" i="25"/>
  <c r="CI63" i="25"/>
  <c r="CK66" i="25"/>
  <c r="CK59" i="25"/>
  <c r="CK53" i="25"/>
  <c r="CK63" i="25"/>
  <c r="CI54" i="25"/>
  <c r="CK64" i="25"/>
  <c r="AJ54" i="25"/>
  <c r="BA59" i="25"/>
  <c r="CJ57" i="25"/>
  <c r="CH54" i="25"/>
  <c r="CJ63" i="25"/>
  <c r="CJ54" i="25"/>
  <c r="CJ65" i="25"/>
  <c r="CF57" i="25"/>
  <c r="CG53" i="25"/>
  <c r="CF59" i="25"/>
  <c r="CH65" i="25"/>
  <c r="CH57" i="25"/>
  <c r="CI57" i="25"/>
  <c r="BA65" i="25"/>
  <c r="AJ63" i="25"/>
  <c r="BA63" i="25"/>
  <c r="BY59" i="25"/>
  <c r="BZ55" i="25"/>
  <c r="CB55" i="25"/>
  <c r="CD55" i="25"/>
  <c r="CF66" i="25"/>
  <c r="CH66" i="25"/>
  <c r="CH59" i="25"/>
  <c r="CH53" i="25"/>
  <c r="G66" i="25"/>
  <c r="AJ66" i="25"/>
  <c r="CH63" i="25"/>
  <c r="CI64" i="25"/>
  <c r="CI55" i="25"/>
  <c r="CI66" i="25"/>
  <c r="CI59" i="25"/>
  <c r="CI53" i="25"/>
  <c r="CI65" i="25"/>
  <c r="CG63" i="25"/>
  <c r="CG54" i="25"/>
  <c r="BA54" i="25"/>
  <c r="AJ55" i="25"/>
  <c r="J57" i="25"/>
  <c r="CF63" i="25"/>
  <c r="CF54" i="25"/>
  <c r="CG64" i="25"/>
  <c r="CG55" i="25"/>
  <c r="BA64" i="25"/>
  <c r="CF64" i="25"/>
  <c r="CF55" i="25"/>
  <c r="CG65" i="25"/>
  <c r="CG57" i="25"/>
  <c r="F54" i="25"/>
  <c r="AJ64" i="25"/>
  <c r="AB53" i="25"/>
  <c r="AA64" i="25"/>
  <c r="AG57" i="25"/>
  <c r="AN54" i="25"/>
  <c r="AX59" i="25"/>
  <c r="BF64" i="25"/>
  <c r="BG65" i="25"/>
  <c r="BI64" i="25"/>
  <c r="BJ55" i="25"/>
  <c r="BK55" i="25"/>
  <c r="BL63" i="25"/>
  <c r="BM66" i="25"/>
  <c r="BN55" i="25"/>
  <c r="BP65" i="25"/>
  <c r="CF65" i="25"/>
  <c r="CG66" i="25"/>
  <c r="CG59" i="25"/>
  <c r="N59" i="25"/>
  <c r="B33" i="25"/>
  <c r="H66" i="25"/>
  <c r="S55" i="25"/>
  <c r="X57" i="25"/>
  <c r="AC57" i="25"/>
  <c r="AJ53" i="25"/>
  <c r="BA57" i="25"/>
  <c r="AZ54" i="25"/>
  <c r="BQ65" i="25"/>
  <c r="BU65" i="25"/>
  <c r="CC63" i="25"/>
  <c r="CD54" i="25"/>
  <c r="R59" i="25"/>
  <c r="M57" i="25"/>
  <c r="P64" i="25"/>
  <c r="AM65" i="25"/>
  <c r="AV59" i="25"/>
  <c r="AZ64" i="25"/>
  <c r="AW55" i="25"/>
  <c r="BB63" i="25"/>
  <c r="BC54" i="25"/>
  <c r="BE54" i="25"/>
  <c r="BH57" i="25"/>
  <c r="BO59" i="25"/>
  <c r="BT66" i="25"/>
  <c r="BU54" i="25"/>
  <c r="CE54" i="25"/>
  <c r="CE64" i="25"/>
  <c r="CE57" i="25"/>
  <c r="CE65" i="25"/>
  <c r="CE66" i="25"/>
  <c r="CE59" i="25"/>
  <c r="CE53" i="25"/>
  <c r="CE55" i="25"/>
  <c r="E8" i="34"/>
  <c r="CE63" i="25"/>
  <c r="B16" i="25"/>
  <c r="E6" i="34"/>
  <c r="E9" i="34"/>
  <c r="E12" i="34"/>
  <c r="E11" i="34"/>
  <c r="E7" i="34"/>
  <c r="E10" i="34"/>
  <c r="H54" i="25"/>
  <c r="I54" i="25"/>
  <c r="T54" i="25"/>
  <c r="P65" i="25"/>
  <c r="L54" i="25"/>
  <c r="S53" i="25"/>
  <c r="O55" i="25"/>
  <c r="K66" i="25"/>
  <c r="Q54" i="25"/>
  <c r="AA54" i="25"/>
  <c r="CD65" i="25"/>
  <c r="CD57" i="25"/>
  <c r="P59" i="25"/>
  <c r="H55" i="25"/>
  <c r="BA53" i="25"/>
  <c r="BA55" i="25"/>
  <c r="AJ57" i="25"/>
  <c r="AJ65" i="25"/>
  <c r="AJ59" i="25"/>
  <c r="F57" i="25"/>
  <c r="AA53" i="25"/>
  <c r="BJ59" i="25"/>
  <c r="BA66" i="25"/>
  <c r="BM65" i="25"/>
  <c r="U65" i="25"/>
  <c r="V53" i="25"/>
  <c r="X54" i="25"/>
  <c r="W65" i="25"/>
  <c r="CC54" i="25"/>
  <c r="CD66" i="25"/>
  <c r="CD59" i="25"/>
  <c r="CD53" i="25"/>
  <c r="AF59" i="25"/>
  <c r="AR63" i="25"/>
  <c r="AP65" i="25"/>
  <c r="AU57" i="25"/>
  <c r="BD53" i="25"/>
  <c r="BQ53" i="25"/>
  <c r="BR65" i="25"/>
  <c r="BO66" i="25"/>
  <c r="BN63" i="25"/>
  <c r="AA59" i="25"/>
  <c r="AE55" i="25"/>
  <c r="Z55" i="25"/>
  <c r="AC64" i="25"/>
  <c r="AB57" i="25"/>
  <c r="BS53" i="25"/>
  <c r="BT54" i="25"/>
  <c r="BW64" i="25"/>
  <c r="BX63" i="25"/>
  <c r="BY55" i="25"/>
  <c r="BZ54" i="25"/>
  <c r="CA65" i="25"/>
  <c r="CB59" i="25"/>
  <c r="CD63" i="25"/>
  <c r="BV59" i="25"/>
  <c r="CD64" i="25"/>
  <c r="AD63" i="25"/>
  <c r="AC66" i="25"/>
  <c r="AI57" i="25"/>
  <c r="AO66" i="25"/>
  <c r="K54" i="25"/>
  <c r="AA65" i="25"/>
  <c r="BZ53" i="25"/>
  <c r="V64" i="25"/>
  <c r="X55" i="25"/>
  <c r="BU57" i="25"/>
  <c r="AX54" i="25"/>
  <c r="AA57" i="25"/>
  <c r="O66" i="25"/>
  <c r="BZ63" i="25"/>
  <c r="AE54" i="25"/>
  <c r="BS55" i="25"/>
  <c r="I64" i="25"/>
  <c r="V55" i="25"/>
  <c r="U64" i="25"/>
  <c r="C7" i="25"/>
  <c r="C5" i="31" s="1"/>
  <c r="K5" i="31" s="1"/>
  <c r="BV64" i="25"/>
  <c r="BR64" i="25"/>
  <c r="AR55" i="25"/>
  <c r="CA59" i="25"/>
  <c r="O59" i="25"/>
  <c r="BP66" i="25"/>
  <c r="J63" i="25"/>
  <c r="D15" i="25"/>
  <c r="D9" i="31" s="1"/>
  <c r="Y57" i="25"/>
  <c r="AM55" i="25"/>
  <c r="AL54" i="25"/>
  <c r="AT55" i="25"/>
  <c r="AK55" i="25"/>
  <c r="AE53" i="25"/>
  <c r="AE57" i="25"/>
  <c r="BU55" i="25"/>
  <c r="AK66" i="25"/>
  <c r="AA55" i="25"/>
  <c r="BQ59" i="25"/>
  <c r="H57" i="25"/>
  <c r="BQ54" i="25"/>
  <c r="AA66" i="25"/>
  <c r="U66" i="25"/>
  <c r="BU59" i="25"/>
  <c r="AT64" i="25"/>
  <c r="AA63" i="25"/>
  <c r="B24" i="25"/>
  <c r="B14" i="31" s="1"/>
  <c r="AF54" i="25"/>
  <c r="S63" i="25"/>
  <c r="BI59" i="25"/>
  <c r="K65" i="25"/>
  <c r="BE64" i="25"/>
  <c r="C10" i="25"/>
  <c r="C6" i="31" s="1"/>
  <c r="Q66" i="25"/>
  <c r="W53" i="25"/>
  <c r="V65" i="25"/>
  <c r="AD65" i="25"/>
  <c r="D23" i="25"/>
  <c r="D13" i="31" s="1"/>
  <c r="AC59" i="25"/>
  <c r="B20" i="25"/>
  <c r="B12" i="31" s="1"/>
  <c r="C6" i="25"/>
  <c r="C4" i="31" s="1"/>
  <c r="K4" i="31" s="1"/>
  <c r="AH64" i="25"/>
  <c r="AL55" i="25"/>
  <c r="BT57" i="25"/>
  <c r="BK64" i="25"/>
  <c r="BC55" i="25"/>
  <c r="B32" i="25"/>
  <c r="T53" i="25"/>
  <c r="P55" i="25"/>
  <c r="D26" i="25"/>
  <c r="D15" i="31" s="1"/>
  <c r="R55" i="25"/>
  <c r="N54" i="25"/>
  <c r="B38" i="25"/>
  <c r="X65" i="25"/>
  <c r="BX57" i="25"/>
  <c r="D33" i="25"/>
  <c r="D17" i="31" s="1"/>
  <c r="L17" i="31" s="1"/>
  <c r="C33" i="25"/>
  <c r="B12" i="25"/>
  <c r="D8" i="31"/>
  <c r="L8" i="31" s="1"/>
  <c r="C12" i="25"/>
  <c r="C8" i="31" s="1"/>
  <c r="K8" i="31" s="1"/>
  <c r="I63" i="25"/>
  <c r="I55" i="25"/>
  <c r="I53" i="25"/>
  <c r="I57" i="25"/>
  <c r="I65" i="25"/>
  <c r="C20" i="25"/>
  <c r="C12" i="31" s="1"/>
  <c r="K12" i="31" s="1"/>
  <c r="K53" i="25"/>
  <c r="K63" i="25"/>
  <c r="K57" i="25"/>
  <c r="K55" i="25"/>
  <c r="K59" i="25"/>
  <c r="P53" i="25"/>
  <c r="P66" i="25"/>
  <c r="P54" i="25"/>
  <c r="P57" i="25"/>
  <c r="L57" i="25"/>
  <c r="L53" i="25"/>
  <c r="L55" i="25"/>
  <c r="L65" i="25"/>
  <c r="S54" i="25"/>
  <c r="S59" i="25"/>
  <c r="S64" i="25"/>
  <c r="S66" i="25"/>
  <c r="S65" i="25"/>
  <c r="M63" i="25"/>
  <c r="M53" i="25"/>
  <c r="M59" i="25"/>
  <c r="M66" i="25"/>
  <c r="M64" i="25"/>
  <c r="M65" i="25"/>
  <c r="M54" i="25"/>
  <c r="M55" i="25"/>
  <c r="D32" i="25"/>
  <c r="D16" i="31" s="1"/>
  <c r="C32" i="25"/>
  <c r="C16" i="31" s="1"/>
  <c r="AB64" i="25"/>
  <c r="AB55" i="25"/>
  <c r="AB59" i="25"/>
  <c r="AB54" i="25"/>
  <c r="AB66" i="25"/>
  <c r="AB63" i="25"/>
  <c r="AB65" i="25"/>
  <c r="Y54" i="25"/>
  <c r="Y55" i="25"/>
  <c r="Y65" i="25"/>
  <c r="Y59" i="25"/>
  <c r="Y64" i="25"/>
  <c r="Y66" i="25"/>
  <c r="Y53" i="25"/>
  <c r="AE66" i="25"/>
  <c r="AE59" i="25"/>
  <c r="AE65" i="25"/>
  <c r="AE63" i="25"/>
  <c r="BQ55" i="25"/>
  <c r="BQ57" i="25"/>
  <c r="BQ64" i="25"/>
  <c r="BQ66" i="25"/>
  <c r="BQ63" i="25"/>
  <c r="BR53" i="25"/>
  <c r="BR66" i="25"/>
  <c r="BR63" i="25"/>
  <c r="BR59" i="25"/>
  <c r="BR55" i="25"/>
  <c r="BR57" i="25"/>
  <c r="BR54" i="25"/>
  <c r="BS54" i="25"/>
  <c r="BS66" i="25"/>
  <c r="BS64" i="25"/>
  <c r="BS63" i="25"/>
  <c r="BS65" i="25"/>
  <c r="BS59" i="25"/>
  <c r="BS57" i="25"/>
  <c r="BT59" i="25"/>
  <c r="BT53" i="25"/>
  <c r="BT64" i="25"/>
  <c r="BT55" i="25"/>
  <c r="BT63" i="25"/>
  <c r="BT65" i="25"/>
  <c r="BV63" i="25"/>
  <c r="BV65" i="25"/>
  <c r="BV66" i="25"/>
  <c r="BV57" i="25"/>
  <c r="BV54" i="25"/>
  <c r="BV53" i="25"/>
  <c r="B14" i="25"/>
  <c r="BU64" i="25"/>
  <c r="BU66" i="25"/>
  <c r="BU53" i="25"/>
  <c r="C14" i="25"/>
  <c r="BU63" i="25"/>
  <c r="D11" i="25"/>
  <c r="D7" i="31" s="1"/>
  <c r="AT53" i="25"/>
  <c r="AL53" i="25"/>
  <c r="AN55" i="25"/>
  <c r="C23" i="25"/>
  <c r="C13" i="31" s="1"/>
  <c r="AD66" i="25"/>
  <c r="N57" i="25"/>
  <c r="D38" i="25"/>
  <c r="D19" i="31" s="1"/>
  <c r="Y63" i="25"/>
  <c r="J54" i="25"/>
  <c r="BH53" i="25"/>
  <c r="AV64" i="25"/>
  <c r="BH65" i="25"/>
  <c r="AN59" i="25"/>
  <c r="N63" i="25"/>
  <c r="BH63" i="25"/>
  <c r="AI54" i="25"/>
  <c r="B10" i="25"/>
  <c r="T57" i="25"/>
  <c r="P63" i="25"/>
  <c r="S57" i="25"/>
  <c r="B23" i="25"/>
  <c r="AF64" i="25"/>
  <c r="BV55" i="25"/>
  <c r="CC55" i="25"/>
  <c r="AG54" i="25"/>
  <c r="AG64" i="25"/>
  <c r="AG53" i="25"/>
  <c r="AG66" i="25"/>
  <c r="AG59" i="25"/>
  <c r="AG55" i="25"/>
  <c r="AM57" i="25"/>
  <c r="AM59" i="25"/>
  <c r="AM66" i="25"/>
  <c r="AM54" i="25"/>
  <c r="AM53" i="25"/>
  <c r="AH59" i="25"/>
  <c r="AH63" i="25"/>
  <c r="AH57" i="25"/>
  <c r="AH65" i="25"/>
  <c r="AT65" i="25"/>
  <c r="AT59" i="25"/>
  <c r="AT63" i="25"/>
  <c r="AT54" i="25"/>
  <c r="AT66" i="25"/>
  <c r="AO64" i="25"/>
  <c r="AO53" i="25"/>
  <c r="AO59" i="25"/>
  <c r="AO63" i="25"/>
  <c r="AO57" i="25"/>
  <c r="AK57" i="25"/>
  <c r="AK59" i="25"/>
  <c r="AK63" i="25"/>
  <c r="AK53" i="25"/>
  <c r="AK65" i="25"/>
  <c r="AX63" i="25"/>
  <c r="AX65" i="25"/>
  <c r="AX66" i="25"/>
  <c r="AX55" i="25"/>
  <c r="AX64" i="25"/>
  <c r="AV55" i="25"/>
  <c r="AV65" i="25"/>
  <c r="AV66" i="25"/>
  <c r="AV54" i="25"/>
  <c r="AV53" i="25"/>
  <c r="AV63" i="25"/>
  <c r="AW66" i="25"/>
  <c r="AW53" i="25"/>
  <c r="AW59" i="25"/>
  <c r="AW65" i="25"/>
  <c r="AW54" i="25"/>
  <c r="AW64" i="25"/>
  <c r="AW57" i="25"/>
  <c r="BB66" i="25"/>
  <c r="BB53" i="25"/>
  <c r="BB55" i="25"/>
  <c r="BB57" i="25"/>
  <c r="BB64" i="25"/>
  <c r="BB54" i="25"/>
  <c r="BB65" i="25"/>
  <c r="BD54" i="25"/>
  <c r="BD64" i="25"/>
  <c r="BD66" i="25"/>
  <c r="BD65" i="25"/>
  <c r="BD57" i="25"/>
  <c r="BD55" i="25"/>
  <c r="BD63" i="25"/>
  <c r="BF55" i="25"/>
  <c r="BF63" i="25"/>
  <c r="BF54" i="25"/>
  <c r="BF59" i="25"/>
  <c r="BF57" i="25"/>
  <c r="BF65" i="25"/>
  <c r="BF53" i="25"/>
  <c r="BI65" i="25"/>
  <c r="BI57" i="25"/>
  <c r="BI66" i="25"/>
  <c r="BI55" i="25"/>
  <c r="BI54" i="25"/>
  <c r="BI63" i="25"/>
  <c r="BI53" i="25"/>
  <c r="BW65" i="25"/>
  <c r="BW55" i="25"/>
  <c r="BW59" i="25"/>
  <c r="BW66" i="25"/>
  <c r="BW53" i="25"/>
  <c r="BW54" i="25"/>
  <c r="BW63" i="25"/>
  <c r="BW57" i="25"/>
  <c r="F63" i="25"/>
  <c r="F66" i="25"/>
  <c r="B7" i="25"/>
  <c r="F64" i="25"/>
  <c r="F55" i="25"/>
  <c r="F65" i="25"/>
  <c r="D7" i="25"/>
  <c r="D5" i="31" s="1"/>
  <c r="L5" i="31" s="1"/>
  <c r="C15" i="25"/>
  <c r="C9" i="31" s="1"/>
  <c r="B15" i="25"/>
  <c r="G57" i="25"/>
  <c r="G59" i="25"/>
  <c r="G63" i="25"/>
  <c r="G65" i="25"/>
  <c r="G64" i="25"/>
  <c r="C11" i="25"/>
  <c r="C7" i="31" s="1"/>
  <c r="G55" i="25"/>
  <c r="G54" i="25"/>
  <c r="G53" i="25"/>
  <c r="B11" i="25"/>
  <c r="N64" i="25"/>
  <c r="N65" i="25"/>
  <c r="N55" i="25"/>
  <c r="N66" i="25"/>
  <c r="N53" i="25"/>
  <c r="R57" i="25"/>
  <c r="R54" i="25"/>
  <c r="R53" i="25"/>
  <c r="R65" i="25"/>
  <c r="R66" i="25"/>
  <c r="R64" i="25"/>
  <c r="W63" i="25"/>
  <c r="W64" i="25"/>
  <c r="W57" i="25"/>
  <c r="W66" i="25"/>
  <c r="W59" i="25"/>
  <c r="W54" i="25"/>
  <c r="W55" i="25"/>
  <c r="V57" i="25"/>
  <c r="V59" i="25"/>
  <c r="V66" i="25"/>
  <c r="V54" i="25"/>
  <c r="V63" i="25"/>
  <c r="AD59" i="25"/>
  <c r="AD54" i="25"/>
  <c r="AD55" i="25"/>
  <c r="AD64" i="25"/>
  <c r="AD57" i="25"/>
  <c r="AD53" i="25"/>
  <c r="BJ63" i="25"/>
  <c r="BJ65" i="25"/>
  <c r="BJ54" i="25"/>
  <c r="BJ66" i="25"/>
  <c r="BJ64" i="25"/>
  <c r="BJ57" i="25"/>
  <c r="BJ53" i="25"/>
  <c r="BK63" i="25"/>
  <c r="BK53" i="25"/>
  <c r="BK57" i="25"/>
  <c r="BK66" i="25"/>
  <c r="BK65" i="25"/>
  <c r="BK54" i="25"/>
  <c r="BK59" i="25"/>
  <c r="BL55" i="25"/>
  <c r="BL53" i="25"/>
  <c r="BL57" i="25"/>
  <c r="BL59" i="25"/>
  <c r="BL64" i="25"/>
  <c r="BL65" i="25"/>
  <c r="BL54" i="25"/>
  <c r="BL66" i="25"/>
  <c r="BM63" i="25"/>
  <c r="BM54" i="25"/>
  <c r="BM53" i="25"/>
  <c r="BM64" i="25"/>
  <c r="BM59" i="25"/>
  <c r="BM57" i="25"/>
  <c r="BM55" i="25"/>
  <c r="BN54" i="25"/>
  <c r="BN59" i="25"/>
  <c r="BN53" i="25"/>
  <c r="BN65" i="25"/>
  <c r="BN66" i="25"/>
  <c r="BN57" i="25"/>
  <c r="BN64" i="25"/>
  <c r="BO55" i="25"/>
  <c r="BO64" i="25"/>
  <c r="BO54" i="25"/>
  <c r="BO53" i="25"/>
  <c r="BO57" i="25"/>
  <c r="BO65" i="25"/>
  <c r="BO63" i="25"/>
  <c r="BP64" i="25"/>
  <c r="BP63" i="25"/>
  <c r="BP57" i="25"/>
  <c r="BP54" i="25"/>
  <c r="BP59" i="25"/>
  <c r="BP55" i="25"/>
  <c r="BP53" i="25"/>
  <c r="BX66" i="25"/>
  <c r="BX64" i="25"/>
  <c r="BX65" i="25"/>
  <c r="BX54" i="25"/>
  <c r="BX55" i="25"/>
  <c r="BY53" i="25"/>
  <c r="BY54" i="25"/>
  <c r="BY66" i="25"/>
  <c r="BY64" i="25"/>
  <c r="BY57" i="25"/>
  <c r="BY63" i="25"/>
  <c r="BY65" i="25"/>
  <c r="AK54" i="25"/>
  <c r="D10" i="25"/>
  <c r="D6" i="31" s="1"/>
  <c r="R63" i="25"/>
  <c r="BF66" i="25"/>
  <c r="AU55" i="25"/>
  <c r="AX53" i="25"/>
  <c r="AH55" i="25"/>
  <c r="J55" i="25"/>
  <c r="AH54" i="25"/>
  <c r="B26" i="25"/>
  <c r="I59" i="25"/>
  <c r="L64" i="25"/>
  <c r="Q63" i="25"/>
  <c r="Q55" i="25"/>
  <c r="Q59" i="25"/>
  <c r="Q53" i="25"/>
  <c r="Q64" i="25"/>
  <c r="Q65" i="25"/>
  <c r="J66" i="25"/>
  <c r="J65" i="25"/>
  <c r="J64" i="25"/>
  <c r="B6" i="25"/>
  <c r="J59" i="25"/>
  <c r="J53" i="25"/>
  <c r="T64" i="25"/>
  <c r="T59" i="25"/>
  <c r="T65" i="25"/>
  <c r="T63" i="25"/>
  <c r="T66" i="25"/>
  <c r="T55" i="25"/>
  <c r="Z64" i="25"/>
  <c r="Z66" i="25"/>
  <c r="Z63" i="25"/>
  <c r="Z53" i="25"/>
  <c r="Z54" i="25"/>
  <c r="AC63" i="25"/>
  <c r="AC54" i="25"/>
  <c r="AC53" i="25"/>
  <c r="AC65" i="25"/>
  <c r="AC55" i="25"/>
  <c r="AF66" i="25"/>
  <c r="D24" i="25"/>
  <c r="D14" i="31" s="1"/>
  <c r="AF57" i="25"/>
  <c r="AF55" i="25"/>
  <c r="C24" i="25"/>
  <c r="C14" i="31" s="1"/>
  <c r="AF65" i="25"/>
  <c r="AF63" i="25"/>
  <c r="AS54" i="25"/>
  <c r="AS64" i="25"/>
  <c r="AS59" i="25"/>
  <c r="AS57" i="25"/>
  <c r="AS53" i="25"/>
  <c r="AS65" i="25"/>
  <c r="AS66" i="25"/>
  <c r="AS63" i="25"/>
  <c r="AN66" i="25"/>
  <c r="AN65" i="25"/>
  <c r="AN63" i="25"/>
  <c r="AN57" i="25"/>
  <c r="AN64" i="25"/>
  <c r="AR66" i="25"/>
  <c r="AR53" i="25"/>
  <c r="AR64" i="25"/>
  <c r="AR57" i="25"/>
  <c r="AR54" i="25"/>
  <c r="AR65" i="25"/>
  <c r="AR59" i="25"/>
  <c r="AI59" i="25"/>
  <c r="AI65" i="25"/>
  <c r="AI63" i="25"/>
  <c r="AL65" i="25"/>
  <c r="AL59" i="25"/>
  <c r="AL57" i="25"/>
  <c r="AL64" i="25"/>
  <c r="AL66" i="25"/>
  <c r="AL63" i="25"/>
  <c r="AP63" i="25"/>
  <c r="AP66" i="25"/>
  <c r="AP54" i="25"/>
  <c r="AP64" i="25"/>
  <c r="AP57" i="25"/>
  <c r="AQ66" i="25"/>
  <c r="AQ59" i="25"/>
  <c r="AQ64" i="25"/>
  <c r="AQ57" i="25"/>
  <c r="AQ55" i="25"/>
  <c r="AQ65" i="25"/>
  <c r="AQ54" i="25"/>
  <c r="AZ59" i="25"/>
  <c r="AZ66" i="25"/>
  <c r="AZ53" i="25"/>
  <c r="AZ57" i="25"/>
  <c r="AZ63" i="25"/>
  <c r="AZ65" i="25"/>
  <c r="AZ55" i="25"/>
  <c r="AU54" i="25"/>
  <c r="AU53" i="25"/>
  <c r="AU66" i="25"/>
  <c r="AU64" i="25"/>
  <c r="AU63" i="25"/>
  <c r="AU59" i="25"/>
  <c r="AY59" i="25"/>
  <c r="AY65" i="25"/>
  <c r="AY64" i="25"/>
  <c r="AY54" i="25"/>
  <c r="AY55" i="25"/>
  <c r="AY66" i="25"/>
  <c r="AY53" i="25"/>
  <c r="AY63" i="25"/>
  <c r="BC65" i="25"/>
  <c r="BC66" i="25"/>
  <c r="BC57" i="25"/>
  <c r="BC59" i="25"/>
  <c r="BC53" i="25"/>
  <c r="BC64" i="25"/>
  <c r="BC63" i="25"/>
  <c r="BE53" i="25"/>
  <c r="BE57" i="25"/>
  <c r="BE59" i="25"/>
  <c r="BE66" i="25"/>
  <c r="BE65" i="25"/>
  <c r="BE55" i="25"/>
  <c r="BE63" i="25"/>
  <c r="BG57" i="25"/>
  <c r="BG53" i="25"/>
  <c r="BG64" i="25"/>
  <c r="BG59" i="25"/>
  <c r="BG63" i="25"/>
  <c r="BG54" i="25"/>
  <c r="BG66" i="25"/>
  <c r="BH64" i="25"/>
  <c r="BH66" i="25"/>
  <c r="BH55" i="25"/>
  <c r="BH54" i="25"/>
  <c r="BH59" i="25"/>
  <c r="B19" i="25"/>
  <c r="D19" i="25"/>
  <c r="D11" i="31" s="1"/>
  <c r="C19" i="25"/>
  <c r="C11" i="31" s="1"/>
  <c r="H64" i="25"/>
  <c r="H65" i="25"/>
  <c r="H53" i="25"/>
  <c r="H59" i="25"/>
  <c r="H63" i="25"/>
  <c r="O64" i="25"/>
  <c r="O65" i="25"/>
  <c r="O54" i="25"/>
  <c r="O63" i="25"/>
  <c r="O53" i="25"/>
  <c r="O57" i="25"/>
  <c r="U53" i="25"/>
  <c r="U54" i="25"/>
  <c r="U63" i="25"/>
  <c r="U55" i="25"/>
  <c r="U57" i="25"/>
  <c r="U59" i="25"/>
  <c r="X63" i="25"/>
  <c r="X59" i="25"/>
  <c r="X53" i="25"/>
  <c r="X66" i="25"/>
  <c r="X64" i="25"/>
  <c r="BZ65" i="25"/>
  <c r="BZ64" i="25"/>
  <c r="BZ59" i="25"/>
  <c r="BZ57" i="25"/>
  <c r="BZ66" i="25"/>
  <c r="CA57" i="25"/>
  <c r="CA64" i="25"/>
  <c r="CA63" i="25"/>
  <c r="CA53" i="25"/>
  <c r="CA54" i="25"/>
  <c r="CA66" i="25"/>
  <c r="CA55" i="25"/>
  <c r="CB64" i="25"/>
  <c r="CB66" i="25"/>
  <c r="CB53" i="25"/>
  <c r="CB65" i="25"/>
  <c r="CB54" i="25"/>
  <c r="CB57" i="25"/>
  <c r="Q57" i="25"/>
  <c r="Z59" i="25"/>
  <c r="AF53" i="25"/>
  <c r="BX53" i="25"/>
  <c r="AQ63" i="25"/>
  <c r="AT57" i="25"/>
  <c r="AP59" i="25"/>
  <c r="AI53" i="25"/>
  <c r="AM64" i="25"/>
  <c r="L66" i="25"/>
  <c r="Z65" i="25"/>
  <c r="BX59" i="25"/>
  <c r="AQ53" i="25"/>
  <c r="AK64" i="25"/>
  <c r="AO65" i="25"/>
  <c r="AP53" i="25"/>
  <c r="AH53" i="25"/>
  <c r="AI66" i="25"/>
  <c r="AM63" i="25"/>
  <c r="AN53" i="25"/>
  <c r="L59" i="25"/>
  <c r="L63" i="25"/>
  <c r="AG63" i="25"/>
  <c r="Z57" i="25"/>
  <c r="BG55" i="25"/>
  <c r="BD59" i="25"/>
  <c r="AW63" i="25"/>
  <c r="AY57" i="25"/>
  <c r="AV57" i="25"/>
  <c r="AI55" i="25"/>
  <c r="K64" i="25"/>
  <c r="BB59" i="25"/>
  <c r="AU65" i="25"/>
  <c r="AP55" i="25"/>
  <c r="AG65" i="25"/>
  <c r="I66" i="25"/>
  <c r="AI64" i="25"/>
  <c r="AX57" i="25"/>
  <c r="AS55" i="25"/>
  <c r="AO54" i="25"/>
  <c r="AH66" i="25"/>
  <c r="F53" i="25"/>
  <c r="C18" i="25"/>
  <c r="C10" i="31" s="1"/>
  <c r="K10" i="31" s="1"/>
  <c r="C38" i="25"/>
  <c r="C19" i="31" s="1"/>
  <c r="D20" i="25"/>
  <c r="D12" i="31" s="1"/>
  <c r="L12" i="31" s="1"/>
  <c r="AE64" i="25"/>
  <c r="CB63" i="25"/>
  <c r="F59" i="25"/>
  <c r="CC65" i="25"/>
  <c r="CC57" i="25"/>
  <c r="CC66" i="25"/>
  <c r="CC59" i="25"/>
  <c r="CC53" i="25"/>
  <c r="CC64" i="25"/>
  <c r="E12" i="25" l="1"/>
  <c r="E16" i="25"/>
  <c r="E11" i="25"/>
  <c r="E30" i="25"/>
  <c r="L19" i="31"/>
  <c r="K18" i="31"/>
  <c r="K11" i="31"/>
  <c r="L15" i="31"/>
  <c r="K6" i="31"/>
  <c r="K7" i="31"/>
  <c r="L10" i="31"/>
  <c r="J12" i="31"/>
  <c r="K19" i="31"/>
  <c r="L14" i="31"/>
  <c r="L6" i="31"/>
  <c r="L16" i="31"/>
  <c r="K15" i="31"/>
  <c r="K9" i="31"/>
  <c r="L11" i="31"/>
  <c r="K14" i="31"/>
  <c r="K16" i="31"/>
  <c r="J14" i="31"/>
  <c r="L18" i="31"/>
  <c r="E14" i="25"/>
  <c r="E6" i="25"/>
  <c r="B16" i="31"/>
  <c r="J16" i="31" s="1"/>
  <c r="E32" i="25"/>
  <c r="B17" i="31"/>
  <c r="J17" i="31" s="1"/>
  <c r="E33" i="25"/>
  <c r="B19" i="31"/>
  <c r="J19" i="31" s="1"/>
  <c r="E38" i="25"/>
  <c r="E36" i="25"/>
  <c r="E37" i="25"/>
  <c r="L13" i="31"/>
  <c r="K13" i="31"/>
  <c r="L7" i="31"/>
  <c r="L9" i="31"/>
  <c r="E19" i="25"/>
  <c r="B11" i="31"/>
  <c r="J11" i="31" s="1"/>
  <c r="B13" i="31"/>
  <c r="J13" i="31" s="1"/>
  <c r="E23" i="25"/>
  <c r="E10" i="25"/>
  <c r="B6" i="31"/>
  <c r="J6" i="31" s="1"/>
  <c r="B10" i="31"/>
  <c r="J10" i="31" s="1"/>
  <c r="E18" i="25"/>
  <c r="B18" i="31"/>
  <c r="J18" i="31" s="1"/>
  <c r="C17" i="31"/>
  <c r="K17" i="31" s="1"/>
  <c r="E24" i="25"/>
  <c r="B7" i="31"/>
  <c r="J7" i="31" s="1"/>
  <c r="B5" i="31"/>
  <c r="J5" i="31" s="1"/>
  <c r="E7" i="25"/>
  <c r="B4" i="31"/>
  <c r="J4" i="31" s="1"/>
  <c r="E26" i="25"/>
  <c r="B15" i="31"/>
  <c r="J15" i="31" s="1"/>
  <c r="E15" i="25"/>
  <c r="B9" i="31"/>
  <c r="J9" i="31" s="1"/>
  <c r="B8" i="31"/>
  <c r="J8" i="31" s="1"/>
  <c r="E20" i="25"/>
  <c r="C9" i="25"/>
  <c r="B9" i="25"/>
  <c r="E9" i="25" l="1"/>
</calcChain>
</file>

<file path=xl/sharedStrings.xml><?xml version="1.0" encoding="utf-8"?>
<sst xmlns="http://schemas.openxmlformats.org/spreadsheetml/2006/main" count="868" uniqueCount="87">
  <si>
    <t>Adamecz Péter</t>
  </si>
  <si>
    <t>Auth Henrik</t>
  </si>
  <si>
    <t>Bihari Vilmos</t>
  </si>
  <si>
    <t>Hardy Ilona</t>
  </si>
  <si>
    <t>Kádár Béla</t>
  </si>
  <si>
    <t>Kopits György</t>
  </si>
  <si>
    <t>Oblath Gábor</t>
  </si>
  <si>
    <t>Járai Zsigmond</t>
  </si>
  <si>
    <t>Szapáry György</t>
  </si>
  <si>
    <t>Bánfi Tamás</t>
  </si>
  <si>
    <t>Neményi Judit</t>
  </si>
  <si>
    <t>Csáki Csaba</t>
  </si>
  <si>
    <t>Bihari Péter</t>
  </si>
  <si>
    <t>Szavazatok az</t>
  </si>
  <si>
    <t>emelésre</t>
  </si>
  <si>
    <t>Szavazatok a</t>
  </si>
  <si>
    <t>Csökkentésre</t>
  </si>
  <si>
    <t>tartásra</t>
  </si>
  <si>
    <t>Üléseken</t>
  </si>
  <si>
    <t>résztvett</t>
  </si>
  <si>
    <t>Simor András</t>
  </si>
  <si>
    <t>Király Júlia</t>
  </si>
  <si>
    <t>Karvalits Ferenc</t>
  </si>
  <si>
    <t>Rendkívüli kamatdöntés. A jegyzőkönyv nem publikus.</t>
  </si>
  <si>
    <t>Jelölések</t>
  </si>
  <si>
    <t>Az összefoglalóban feltüntetett és a Monetáris Tanács kamat-meghatározó üléseiről készített, az MNB honlapján közétett rövidített jegyzőkönyvekben foglalt adatok közötti eltérés esetén a rövidített jegyzőkönyv az irányadó.</t>
  </si>
  <si>
    <t>Az összefoglaló a Magyar Nemzeti Bank Monetáris Tanácsának rövidített jegyzőkönyveiben publikált kamatdöntési statisztikákat tatalmazza idősoros formában.</t>
  </si>
  <si>
    <t xml:space="preserve">További információk: </t>
  </si>
  <si>
    <t>The summary contains the  voting records published in the minutes of the Magyar Nemzeti Bank's Monetary Council in time series format.</t>
  </si>
  <si>
    <t>Further information:</t>
  </si>
  <si>
    <t>Non-attributed voting records had been published until September 2005, and individual voting records has been published in the minutes since then.</t>
  </si>
  <si>
    <t>Emelés(Increased)</t>
  </si>
  <si>
    <t>Tartás (Maintained)</t>
  </si>
  <si>
    <t>Csökkentés (Reduced)</t>
  </si>
  <si>
    <t>Emelés (Increased)</t>
  </si>
  <si>
    <t>Nem volt MT tag a döntés időpontjában. (Was not a member of the Monetary Council.)</t>
  </si>
  <si>
    <t>Kamatdöntés (Interest rate decision)</t>
  </si>
  <si>
    <t>Jelen voltak az MT tagjai közül (The following members of the Monetary Council were present:):</t>
  </si>
  <si>
    <t>Nem vett részt az ülésen az MT tagjai közül (The following members of the Monetary Council were NOT present:):</t>
  </si>
  <si>
    <t>(Voted to increase)</t>
  </si>
  <si>
    <t>(Voted to reduce)</t>
  </si>
  <si>
    <t>(Voted to maintain)</t>
  </si>
  <si>
    <t>Meetings attended</t>
  </si>
  <si>
    <t>75 bázispontos kamatemelésre (75 basis point increase)</t>
  </si>
  <si>
    <t>100 bázispontos kamatemelésre (100 basis point increase)</t>
  </si>
  <si>
    <t>50 bázispontos kamatemelésrem (50 basis point increase)</t>
  </si>
  <si>
    <t>25 bázispontos kamatemelésre (25 basis point increase)</t>
  </si>
  <si>
    <t>Változatlan kamatszintre (Maintained)</t>
  </si>
  <si>
    <t>25 bázispontos kamatcsökkentés (25 basis point decrease)</t>
  </si>
  <si>
    <t>50 bázispontos kamatcsökkentés (50 basis point decrease)</t>
  </si>
  <si>
    <t>75 bázispontos kamatcsökkentés (75 basis point decrease)</t>
  </si>
  <si>
    <t>100 bázispontos kamatcsökkentés (75 basis point decrease)</t>
  </si>
  <si>
    <t>Dátum (Date)</t>
  </si>
  <si>
    <t>Dátum (date)</t>
  </si>
  <si>
    <t>Az MNB Monetáris Tanácsának kamatdöntései (Interest rate decisions of the MNB Monetary Council.)</t>
  </si>
  <si>
    <t>2005 szeptemberét megelőzően csak a szavazati arányok kerültek publikálásra, ezt követően a szavazatok már nevesített formában kerültek nyilvánosságra a rövidített jegyzőkönyvekben.</t>
  </si>
  <si>
    <t>ELLENŐRZÉS</t>
  </si>
  <si>
    <t>Jegybanki alapkamat (Base rate)</t>
  </si>
  <si>
    <t>Unschedueled interest rate decision. The minutes of the meeting has not been published.</t>
  </si>
  <si>
    <t>Szavazatok megoszlása  / Distribution of votes</t>
  </si>
  <si>
    <t>In case of any discrepancies between the time series data in this summary and the minutes of the Monetary Council's rate setting meetings published on the website of the MNB, the information in the minutes shall be referred as the official source of information.</t>
  </si>
  <si>
    <t>Cinkotai János</t>
  </si>
  <si>
    <t>Gerhardt Ferenc</t>
  </si>
  <si>
    <t>Jelenlegi tagok/ Actual members</t>
  </si>
  <si>
    <t>Kocziszky György</t>
  </si>
  <si>
    <t>MT tag volt, de nem vett részt az ülésen. (Was member of the Monetary Council, however was not present at the given meeting.)</t>
  </si>
  <si>
    <t>Balog Ádám</t>
  </si>
  <si>
    <t>Matolcsy György</t>
  </si>
  <si>
    <t>Pleschinger Gyula</t>
  </si>
  <si>
    <t>Kandrács Csaba</t>
  </si>
  <si>
    <t>Windisch László</t>
  </si>
  <si>
    <t>Bártfai - Mager Andrea</t>
  </si>
  <si>
    <t>Báger Gusztáv</t>
  </si>
  <si>
    <t>Nagy Márton István</t>
  </si>
  <si>
    <t>http://www.mnb.hu/en/monetary-policy/the-monetary-council</t>
  </si>
  <si>
    <t>http://www.mnb.hu/monetaris-politika/a-monetaris-tanacs</t>
  </si>
  <si>
    <t>Kardkovács Kolos</t>
  </si>
  <si>
    <t>Parragh Bianka</t>
  </si>
  <si>
    <t>csökkentésre</t>
  </si>
  <si>
    <t>Patai Mihály</t>
  </si>
  <si>
    <t>Virág Barnabás</t>
  </si>
  <si>
    <t>Gottfried Péter</t>
  </si>
  <si>
    <t>Kovács Zoltán</t>
  </si>
  <si>
    <t>Búza Éva</t>
  </si>
  <si>
    <t>Mager Andrea</t>
  </si>
  <si>
    <t>Varga Mihály</t>
  </si>
  <si>
    <t>Kurali Zoltán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</si>
</sst>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0"/>
      <name val="Arial"/>
      <family val="2"/>
      <charset val="238"/>
    </font>
    <font>
      <sz val="10"/>
      <color indexed="9"/>
      <name val="Arial"/>
      <family val="2"/>
    </font>
    <font>
      <sz val="10"/>
      <color indexed="8"/>
      <name val="Arial"/>
      <family val="2"/>
    </font>
    <font>
      <b/>
      <sz val="12"/>
      <name val="Arial"/>
      <family val="2"/>
    </font>
    <font>
      <sz val="9"/>
      <color indexed="9"/>
      <name val="Arial"/>
      <family val="2"/>
    </font>
    <font>
      <b/>
      <sz val="10"/>
      <name val="Arial"/>
      <family val="2"/>
    </font>
    <font>
      <sz val="10"/>
      <name val="Arial"/>
      <family val="2"/>
    </font>
    <font>
      <b/>
      <i/>
      <sz val="10"/>
      <name val="Arial"/>
      <family val="2"/>
    </font>
    <font>
      <sz val="10"/>
      <color indexed="9"/>
      <name val="Arial"/>
      <family val="2"/>
      <charset val="238"/>
    </font>
    <font>
      <sz val="8"/>
      <name val="Arial"/>
      <family val="2"/>
      <charset val="238"/>
    </font>
    <font>
      <b/>
      <sz val="10"/>
      <color indexed="8"/>
      <name val="Arial"/>
      <family val="2"/>
      <charset val="238"/>
    </font>
    <font>
      <i/>
      <sz val="10"/>
      <name val="Arial"/>
      <family val="2"/>
      <charset val="238"/>
    </font>
    <font>
      <sz val="10"/>
      <name val="Arial"/>
      <family val="2"/>
      <charset val="238"/>
    </font>
    <font>
      <b/>
      <sz val="10"/>
      <name val="Arial"/>
      <family val="2"/>
      <charset val="238"/>
    </font>
    <font>
      <u/>
      <sz val="10"/>
      <color theme="10"/>
      <name val="Arial"/>
      <family val="2"/>
      <charset val="238"/>
    </font>
    <font>
      <b/>
      <sz val="10"/>
      <color rgb="FF002060"/>
      <name val="Arial"/>
      <family val="2"/>
      <charset val="238"/>
    </font>
    <font>
      <sz val="9"/>
      <name val="Arial"/>
      <family val="2"/>
      <charset val="238"/>
    </font>
    <font>
      <b/>
      <sz val="10"/>
      <color theme="3" tint="-0.249977111117893"/>
      <name val="Arial"/>
      <family val="2"/>
      <charset val="238"/>
    </font>
    <font>
      <sz val="9"/>
      <color rgb="FFFFFFFF"/>
      <name val="Arial"/>
      <family val="2"/>
    </font>
    <font>
      <sz val="10"/>
      <color indexed="8"/>
      <name val="Arial"/>
      <family val="2"/>
      <charset val="238"/>
    </font>
    <font>
      <sz val="9"/>
      <color theme="0"/>
      <name val="Arial"/>
      <family val="2"/>
    </font>
  </fonts>
  <fills count="9">
    <fill>
      <patternFill patternType="none"/>
    </fill>
    <fill>
      <patternFill patternType="gray125"/>
    </fill>
    <fill>
      <patternFill patternType="solid">
        <fgColor indexed="62"/>
        <bgColor indexed="64"/>
      </patternFill>
    </fill>
    <fill>
      <patternFill patternType="solid">
        <fgColor indexed="44"/>
        <bgColor indexed="64"/>
      </patternFill>
    </fill>
    <fill>
      <patternFill patternType="solid">
        <fgColor indexed="48"/>
        <bgColor indexed="64"/>
      </patternFill>
    </fill>
    <fill>
      <patternFill patternType="darkGray">
        <bgColor indexed="9"/>
      </patternFill>
    </fill>
    <fill>
      <patternFill patternType="solid">
        <fgColor indexed="57"/>
        <bgColor indexed="64"/>
      </patternFill>
    </fill>
    <fill>
      <patternFill patternType="solid">
        <fgColor theme="0"/>
        <bgColor indexed="64"/>
      </patternFill>
    </fill>
    <fill>
      <patternFill patternType="solid">
        <fgColor theme="2"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9"/>
      </diagonal>
    </border>
    <border diagonalUp="1">
      <left style="thin">
        <color indexed="64"/>
      </left>
      <right style="thin">
        <color indexed="64"/>
      </right>
      <top style="thin">
        <color indexed="64"/>
      </top>
      <bottom style="thin">
        <color indexed="64"/>
      </bottom>
      <diagonal style="thin">
        <color indexed="9"/>
      </diagonal>
    </border>
    <border>
      <left style="medium">
        <color indexed="64"/>
      </left>
      <right/>
      <top/>
      <bottom/>
      <diagonal/>
    </border>
    <border>
      <left/>
      <right style="medium">
        <color indexed="64"/>
      </right>
      <top/>
      <bottom/>
      <diagonal/>
    </border>
    <border diagonalUp="1">
      <left style="medium">
        <color indexed="64"/>
      </left>
      <right style="thin">
        <color indexed="64"/>
      </right>
      <top style="thin">
        <color indexed="64"/>
      </top>
      <bottom style="medium">
        <color indexed="64"/>
      </bottom>
      <diagonal style="thin">
        <color indexed="9"/>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top style="thin">
        <color indexed="64"/>
      </top>
      <bottom style="thin">
        <color indexed="64"/>
      </bottom>
      <diagonal/>
    </border>
    <border diagonalUp="1" diagonalDown="1">
      <left style="medium">
        <color indexed="64"/>
      </left>
      <right/>
      <top style="medium">
        <color indexed="64"/>
      </top>
      <bottom style="medium">
        <color indexed="64"/>
      </bottom>
      <diagonal style="thin">
        <color indexed="9"/>
      </diagonal>
    </border>
    <border>
      <left style="medium">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9"/>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diagonalUp="1" diagonalDown="1">
      <left style="thin">
        <color indexed="64"/>
      </left>
      <right/>
      <top style="thin">
        <color indexed="64"/>
      </top>
      <bottom style="thin">
        <color indexed="64"/>
      </bottom>
      <diagonal style="thin">
        <color indexed="9"/>
      </diagonal>
    </border>
    <border diagonalUp="1">
      <left/>
      <right/>
      <top style="medium">
        <color indexed="64"/>
      </top>
      <bottom style="medium">
        <color indexed="64"/>
      </bottom>
      <diagonal style="thin">
        <color indexed="9"/>
      </diagonal>
    </border>
    <border diagonalUp="1" diagonalDown="1">
      <left/>
      <right/>
      <top style="medium">
        <color indexed="64"/>
      </top>
      <bottom style="medium">
        <color indexed="64"/>
      </bottom>
      <diagonal style="thin">
        <color indexed="9"/>
      </diagonal>
    </border>
    <border>
      <left/>
      <right/>
      <top style="thin">
        <color indexed="64"/>
      </top>
      <bottom/>
      <diagonal/>
    </border>
    <border diagonalUp="1">
      <left style="thin">
        <color indexed="64"/>
      </left>
      <right style="thin">
        <color indexed="64"/>
      </right>
      <top style="thin">
        <color indexed="64"/>
      </top>
      <bottom/>
      <diagonal style="thin">
        <color indexed="9"/>
      </diagonal>
    </border>
    <border diagonalUp="1" diagonalDown="1">
      <left style="thin">
        <color indexed="64"/>
      </left>
      <right style="thin">
        <color indexed="64"/>
      </right>
      <top style="thin">
        <color indexed="64"/>
      </top>
      <bottom/>
      <diagonal style="thin">
        <color indexed="9"/>
      </diagonal>
    </border>
    <border diagonalUp="1" diagonalDown="1">
      <left style="thin">
        <color indexed="64"/>
      </left>
      <right/>
      <top style="thin">
        <color indexed="64"/>
      </top>
      <bottom/>
      <diagonal style="thin">
        <color indexed="9"/>
      </diagonal>
    </border>
    <border diagonalUp="1" diagonalDown="1">
      <left style="medium">
        <color indexed="64"/>
      </left>
      <right/>
      <top style="medium">
        <color indexed="64"/>
      </top>
      <bottom/>
      <diagonal style="thin">
        <color indexed="9"/>
      </diagonal>
    </border>
    <border>
      <left style="thin">
        <color indexed="64"/>
      </left>
      <right style="thin">
        <color indexed="64"/>
      </right>
      <top style="medium">
        <color indexed="64"/>
      </top>
      <bottom/>
      <diagonal/>
    </border>
    <border diagonalUp="1" diagonalDown="1">
      <left style="thin">
        <color indexed="64"/>
      </left>
      <right style="thin">
        <color indexed="64"/>
      </right>
      <top style="thin">
        <color indexed="64"/>
      </top>
      <bottom style="thin">
        <color indexed="64"/>
      </bottom>
      <diagonal style="thin">
        <color theme="0"/>
      </diagonal>
    </border>
    <border diagonalUp="1" diagonalDown="1">
      <left/>
      <right/>
      <top/>
      <bottom/>
      <diagonal style="thin">
        <color indexed="9"/>
      </diagonal>
    </border>
  </borders>
  <cellStyleXfs count="3">
    <xf numFmtId="0" fontId="0" fillId="0" borderId="0"/>
    <xf numFmtId="0" fontId="15" fillId="0" borderId="0" applyNumberFormat="0" applyFill="0" applyBorder="0" applyAlignment="0" applyProtection="0">
      <alignment vertical="top"/>
      <protection locked="0"/>
    </xf>
    <xf numFmtId="9" fontId="1" fillId="0" borderId="0" applyFont="0" applyFill="0" applyBorder="0" applyAlignment="0" applyProtection="0"/>
  </cellStyleXfs>
  <cellXfs count="168">
    <xf numFmtId="0" fontId="0" fillId="0" borderId="0" xfId="0"/>
    <xf numFmtId="0" fontId="0" fillId="0" borderId="1" xfId="0" applyBorder="1"/>
    <xf numFmtId="0" fontId="0" fillId="0" borderId="1" xfId="0" applyBorder="1" applyAlignment="1">
      <alignment horizontal="center"/>
    </xf>
    <xf numFmtId="0" fontId="2" fillId="2" borderId="1" xfId="0" applyFont="1" applyFill="1" applyBorder="1" applyAlignment="1">
      <alignment horizontal="center"/>
    </xf>
    <xf numFmtId="0" fontId="0" fillId="0" borderId="0" xfId="0" applyAlignment="1">
      <alignment wrapText="1"/>
    </xf>
    <xf numFmtId="0" fontId="4" fillId="0" borderId="0" xfId="0" applyFont="1" applyAlignment="1">
      <alignment horizontal="center" wrapText="1"/>
    </xf>
    <xf numFmtId="0" fontId="0" fillId="0" borderId="0" xfId="0" applyAlignment="1">
      <alignment horizontal="center"/>
    </xf>
    <xf numFmtId="0" fontId="8" fillId="0" borderId="0" xfId="0" applyFont="1" applyAlignment="1">
      <alignment horizontal="center"/>
    </xf>
    <xf numFmtId="0" fontId="9" fillId="0" borderId="0" xfId="0" applyFont="1"/>
    <xf numFmtId="0" fontId="2" fillId="0" borderId="0" xfId="0" applyFont="1" applyAlignment="1">
      <alignment horizontal="center"/>
    </xf>
    <xf numFmtId="0" fontId="3" fillId="0" borderId="0" xfId="0" applyFont="1" applyAlignment="1">
      <alignment horizont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6" fillId="0" borderId="4" xfId="0" applyFont="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4" borderId="1" xfId="0" applyFont="1" applyFill="1" applyBorder="1" applyAlignment="1">
      <alignment horizontal="center"/>
    </xf>
    <xf numFmtId="0" fontId="7" fillId="0" borderId="2" xfId="0" applyFont="1" applyBorder="1" applyAlignment="1">
      <alignment horizontal="center"/>
    </xf>
    <xf numFmtId="0" fontId="2" fillId="4" borderId="3" xfId="0" applyFont="1" applyFill="1" applyBorder="1" applyAlignment="1">
      <alignment horizontal="center"/>
    </xf>
    <xf numFmtId="0" fontId="2" fillId="4" borderId="2" xfId="0" applyFont="1" applyFill="1" applyBorder="1" applyAlignment="1">
      <alignment horizontal="center"/>
    </xf>
    <xf numFmtId="1" fontId="0" fillId="0" borderId="0" xfId="0" applyNumberFormat="1" applyAlignment="1">
      <alignment horizontal="center"/>
    </xf>
    <xf numFmtId="0" fontId="0" fillId="0" borderId="4" xfId="0" applyBorder="1" applyAlignment="1">
      <alignment horizontal="center"/>
    </xf>
    <xf numFmtId="0" fontId="3" fillId="3" borderId="1" xfId="0" applyFont="1" applyFill="1" applyBorder="1" applyAlignment="1">
      <alignment horizontal="center"/>
    </xf>
    <xf numFmtId="14" fontId="0" fillId="0" borderId="0" xfId="0" applyNumberFormat="1"/>
    <xf numFmtId="0" fontId="3" fillId="3" borderId="1" xfId="0" applyFont="1" applyFill="1" applyBorder="1" applyAlignment="1">
      <alignment horizontal="left"/>
    </xf>
    <xf numFmtId="0" fontId="2" fillId="4" borderId="1" xfId="0" applyFont="1" applyFill="1" applyBorder="1" applyAlignment="1">
      <alignment horizontal="left"/>
    </xf>
    <xf numFmtId="0" fontId="2" fillId="2" borderId="1" xfId="0" applyFont="1" applyFill="1" applyBorder="1" applyAlignment="1">
      <alignment horizontal="left"/>
    </xf>
    <xf numFmtId="0" fontId="7" fillId="0" borderId="3" xfId="0" applyFont="1" applyBorder="1" applyAlignment="1">
      <alignment horizontal="center"/>
    </xf>
    <xf numFmtId="0" fontId="0" fillId="0" borderId="0" xfId="0" applyAlignment="1">
      <alignment horizontal="center" wrapText="1"/>
    </xf>
    <xf numFmtId="14" fontId="0" fillId="0" borderId="0" xfId="0" applyNumberFormat="1" applyAlignment="1">
      <alignment horizontal="center" wrapText="1"/>
    </xf>
    <xf numFmtId="10" fontId="5" fillId="2" borderId="1" xfId="0" applyNumberFormat="1" applyFont="1" applyFill="1" applyBorder="1" applyAlignment="1">
      <alignment horizontal="center"/>
    </xf>
    <xf numFmtId="0" fontId="9" fillId="0" borderId="1" xfId="0" applyFont="1" applyBorder="1" applyAlignment="1">
      <alignment horizontal="center"/>
    </xf>
    <xf numFmtId="0" fontId="11" fillId="0" borderId="1" xfId="0" applyFont="1" applyBorder="1"/>
    <xf numFmtId="0" fontId="11" fillId="0" borderId="0" xfId="0" applyFont="1"/>
    <xf numFmtId="0" fontId="11" fillId="3" borderId="0" xfId="0" applyFont="1" applyFill="1" applyAlignment="1">
      <alignment horizontal="center"/>
    </xf>
    <xf numFmtId="10" fontId="5" fillId="5" borderId="8" xfId="0" applyNumberFormat="1" applyFont="1" applyFill="1" applyBorder="1" applyAlignment="1">
      <alignment horizontal="center"/>
    </xf>
    <xf numFmtId="0" fontId="9" fillId="0" borderId="6" xfId="0" applyFont="1" applyBorder="1" applyAlignment="1">
      <alignment horizontal="center"/>
    </xf>
    <xf numFmtId="10" fontId="5" fillId="5" borderId="9" xfId="0" applyNumberFormat="1" applyFont="1" applyFill="1" applyBorder="1" applyAlignment="1">
      <alignment horizontal="center"/>
    </xf>
    <xf numFmtId="0" fontId="12" fillId="0" borderId="0" xfId="0" applyFont="1" applyAlignment="1">
      <alignment horizontal="center"/>
    </xf>
    <xf numFmtId="14" fontId="13" fillId="0" borderId="0" xfId="0" applyNumberFormat="1" applyFont="1" applyAlignment="1">
      <alignment horizontal="center" wrapText="1"/>
    </xf>
    <xf numFmtId="0" fontId="13" fillId="0" borderId="0" xfId="0" applyFont="1" applyAlignment="1">
      <alignment horizontal="center" wrapText="1"/>
    </xf>
    <xf numFmtId="0" fontId="13" fillId="0" borderId="0" xfId="0" applyFont="1" applyAlignment="1">
      <alignment horizontal="center"/>
    </xf>
    <xf numFmtId="0" fontId="13" fillId="0" borderId="0" xfId="0" applyFont="1"/>
    <xf numFmtId="15" fontId="14" fillId="0" borderId="1" xfId="0" applyNumberFormat="1" applyFont="1" applyBorder="1"/>
    <xf numFmtId="0" fontId="14" fillId="0" borderId="2" xfId="0" applyFont="1" applyBorder="1" applyAlignment="1">
      <alignment horizontal="center"/>
    </xf>
    <xf numFmtId="0" fontId="14" fillId="0" borderId="6" xfId="0" applyFont="1" applyBorder="1" applyAlignment="1">
      <alignment horizontal="center"/>
    </xf>
    <xf numFmtId="14" fontId="14" fillId="0" borderId="1" xfId="0" applyNumberFormat="1" applyFont="1" applyBorder="1" applyAlignment="1">
      <alignment horizontal="center"/>
    </xf>
    <xf numFmtId="0" fontId="14" fillId="0" borderId="0" xfId="0" applyFont="1"/>
    <xf numFmtId="0" fontId="0" fillId="0" borderId="5" xfId="0" applyBorder="1"/>
    <xf numFmtId="0" fontId="0" fillId="0" borderId="10" xfId="0" applyBorder="1"/>
    <xf numFmtId="0" fontId="0" fillId="0" borderId="11" xfId="0" applyBorder="1"/>
    <xf numFmtId="10" fontId="5" fillId="5" borderId="12" xfId="0" applyNumberFormat="1" applyFont="1" applyFill="1" applyBorder="1" applyAlignment="1">
      <alignment horizontal="center"/>
    </xf>
    <xf numFmtId="0" fontId="2" fillId="2" borderId="13" xfId="0" applyFont="1" applyFill="1" applyBorder="1" applyAlignment="1">
      <alignment horizontal="center"/>
    </xf>
    <xf numFmtId="0" fontId="0" fillId="0" borderId="14" xfId="0" applyBorder="1"/>
    <xf numFmtId="0" fontId="3" fillId="3" borderId="15" xfId="0" applyFont="1" applyFill="1" applyBorder="1" applyAlignment="1">
      <alignment horizontal="center"/>
    </xf>
    <xf numFmtId="0" fontId="2" fillId="4" borderId="15" xfId="0" applyFont="1" applyFill="1" applyBorder="1" applyAlignment="1">
      <alignment horizontal="center"/>
    </xf>
    <xf numFmtId="0" fontId="0" fillId="0" borderId="16" xfId="0" applyBorder="1"/>
    <xf numFmtId="0" fontId="11" fillId="6" borderId="1" xfId="0" applyFont="1" applyFill="1" applyBorder="1"/>
    <xf numFmtId="0" fontId="0" fillId="6" borderId="1" xfId="0" applyFill="1" applyBorder="1"/>
    <xf numFmtId="0" fontId="11" fillId="0" borderId="7" xfId="0" applyFont="1" applyBorder="1"/>
    <xf numFmtId="10" fontId="11" fillId="0" borderId="1" xfId="2" applyNumberFormat="1" applyFont="1" applyBorder="1" applyAlignment="1">
      <alignment horizontal="center"/>
    </xf>
    <xf numFmtId="0" fontId="14" fillId="0" borderId="17" xfId="0" applyFont="1" applyBorder="1" applyAlignment="1">
      <alignment horizontal="center"/>
    </xf>
    <xf numFmtId="0" fontId="6" fillId="0" borderId="18" xfId="0" applyFont="1" applyBorder="1" applyAlignment="1">
      <alignment horizontal="center"/>
    </xf>
    <xf numFmtId="10" fontId="0" fillId="0" borderId="1" xfId="0" applyNumberFormat="1" applyBorder="1" applyAlignment="1">
      <alignment horizontal="center"/>
    </xf>
    <xf numFmtId="10" fontId="5" fillId="5" borderId="19" xfId="0" applyNumberFormat="1" applyFont="1" applyFill="1" applyBorder="1" applyAlignment="1">
      <alignment horizontal="center"/>
    </xf>
    <xf numFmtId="0" fontId="14" fillId="0" borderId="20" xfId="0" applyFont="1" applyBorder="1"/>
    <xf numFmtId="10" fontId="5" fillId="5" borderId="21" xfId="0" applyNumberFormat="1" applyFont="1" applyFill="1" applyBorder="1" applyAlignment="1">
      <alignment horizontal="center"/>
    </xf>
    <xf numFmtId="0" fontId="14" fillId="0" borderId="1" xfId="0" applyFont="1" applyBorder="1"/>
    <xf numFmtId="0" fontId="0" fillId="0" borderId="22" xfId="0" applyBorder="1" applyAlignment="1">
      <alignment horizontal="center"/>
    </xf>
    <xf numFmtId="0" fontId="0" fillId="0" borderId="23" xfId="0" applyBorder="1" applyAlignment="1">
      <alignment horizontal="center"/>
    </xf>
    <xf numFmtId="0" fontId="0" fillId="0" borderId="24" xfId="0" applyBorder="1"/>
    <xf numFmtId="0" fontId="0" fillId="0" borderId="25" xfId="0" applyBorder="1" applyAlignment="1">
      <alignment horizontal="center"/>
    </xf>
    <xf numFmtId="0" fontId="0" fillId="0" borderId="26" xfId="0" applyBorder="1"/>
    <xf numFmtId="0" fontId="0" fillId="0" borderId="27" xfId="0" applyBorder="1"/>
    <xf numFmtId="0" fontId="0" fillId="0" borderId="27" xfId="0" applyBorder="1" applyAlignment="1">
      <alignment horizontal="center"/>
    </xf>
    <xf numFmtId="0" fontId="0" fillId="0" borderId="28" xfId="0" applyBorder="1" applyAlignment="1">
      <alignment horizontal="center"/>
    </xf>
    <xf numFmtId="10" fontId="14" fillId="0" borderId="1" xfId="2" applyNumberFormat="1" applyFont="1" applyBorder="1" applyAlignment="1">
      <alignment horizontal="center"/>
    </xf>
    <xf numFmtId="14" fontId="14" fillId="0" borderId="0" xfId="0" applyNumberFormat="1" applyFont="1"/>
    <xf numFmtId="0" fontId="9" fillId="0" borderId="7" xfId="0" applyFont="1" applyBorder="1" applyAlignment="1">
      <alignment horizontal="center"/>
    </xf>
    <xf numFmtId="0" fontId="0" fillId="7" borderId="0" xfId="0" applyFill="1"/>
    <xf numFmtId="0" fontId="12" fillId="7" borderId="0" xfId="0" applyFont="1" applyFill="1" applyAlignment="1">
      <alignment wrapText="1"/>
    </xf>
    <xf numFmtId="0" fontId="0" fillId="8" borderId="0" xfId="0" applyFill="1"/>
    <xf numFmtId="0" fontId="15" fillId="7" borderId="0" xfId="1" applyFill="1" applyAlignment="1" applyProtection="1">
      <alignment wrapText="1"/>
    </xf>
    <xf numFmtId="0" fontId="13" fillId="0" borderId="29" xfId="0" applyFont="1" applyBorder="1"/>
    <xf numFmtId="0" fontId="9" fillId="0" borderId="5" xfId="0" applyFont="1" applyBorder="1" applyAlignment="1">
      <alignment horizontal="center"/>
    </xf>
    <xf numFmtId="0" fontId="11" fillId="0" borderId="30" xfId="0" applyFont="1" applyBorder="1"/>
    <xf numFmtId="0" fontId="11" fillId="0" borderId="18" xfId="0" applyFont="1" applyBorder="1"/>
    <xf numFmtId="0" fontId="11" fillId="3" borderId="18" xfId="0" applyFont="1" applyFill="1" applyBorder="1" applyAlignment="1">
      <alignment horizontal="center"/>
    </xf>
    <xf numFmtId="0" fontId="0" fillId="0" borderId="6" xfId="0" applyBorder="1"/>
    <xf numFmtId="0" fontId="14" fillId="0" borderId="31" xfId="0" applyFont="1" applyBorder="1" applyAlignment="1">
      <alignment wrapText="1"/>
    </xf>
    <xf numFmtId="0" fontId="2" fillId="2" borderId="2" xfId="0" applyFont="1" applyFill="1" applyBorder="1" applyAlignment="1">
      <alignment horizontal="center"/>
    </xf>
    <xf numFmtId="10" fontId="0" fillId="0" borderId="1" xfId="2" applyNumberFormat="1" applyFont="1" applyBorder="1"/>
    <xf numFmtId="10" fontId="11" fillId="0" borderId="0" xfId="0" applyNumberFormat="1" applyFont="1" applyAlignment="1">
      <alignment horizontal="center"/>
    </xf>
    <xf numFmtId="10" fontId="11" fillId="0" borderId="1" xfId="0" applyNumberFormat="1" applyFont="1" applyBorder="1" applyAlignment="1">
      <alignment horizontal="center"/>
    </xf>
    <xf numFmtId="0" fontId="12" fillId="7" borderId="0" xfId="0" applyFont="1" applyFill="1" applyAlignment="1">
      <alignment vertical="center" wrapText="1"/>
    </xf>
    <xf numFmtId="0" fontId="0" fillId="7" borderId="0" xfId="0" applyFill="1" applyAlignment="1">
      <alignment vertical="center"/>
    </xf>
    <xf numFmtId="0" fontId="0" fillId="8" borderId="0" xfId="0" applyFill="1" applyAlignment="1">
      <alignment vertical="center"/>
    </xf>
    <xf numFmtId="10" fontId="5" fillId="5" borderId="32" xfId="0" applyNumberFormat="1" applyFont="1" applyFill="1" applyBorder="1" applyAlignment="1">
      <alignment horizontal="center"/>
    </xf>
    <xf numFmtId="14" fontId="0" fillId="0" borderId="1" xfId="0" applyNumberFormat="1" applyBorder="1" applyAlignment="1">
      <alignment horizontal="center"/>
    </xf>
    <xf numFmtId="0" fontId="16" fillId="0" borderId="1" xfId="0" applyFont="1" applyBorder="1" applyAlignment="1">
      <alignment horizontal="center"/>
    </xf>
    <xf numFmtId="10" fontId="14" fillId="0" borderId="1" xfId="0" applyNumberFormat="1" applyFont="1" applyBorder="1" applyAlignment="1">
      <alignment horizontal="center"/>
    </xf>
    <xf numFmtId="0" fontId="14" fillId="0" borderId="0" xfId="0" applyFont="1" applyAlignment="1">
      <alignment horizontal="center"/>
    </xf>
    <xf numFmtId="0" fontId="11" fillId="0" borderId="0" xfId="0" applyFont="1" applyAlignment="1">
      <alignment horizontal="center"/>
    </xf>
    <xf numFmtId="10" fontId="0" fillId="0" borderId="30" xfId="0" applyNumberFormat="1" applyBorder="1" applyAlignment="1">
      <alignment horizontal="center"/>
    </xf>
    <xf numFmtId="0" fontId="1" fillId="0" borderId="0" xfId="0" applyFont="1"/>
    <xf numFmtId="10" fontId="17" fillId="5" borderId="8" xfId="0" applyNumberFormat="1" applyFont="1" applyFill="1" applyBorder="1" applyAlignment="1">
      <alignment horizontal="center"/>
    </xf>
    <xf numFmtId="14" fontId="1" fillId="0" borderId="1" xfId="0" applyNumberFormat="1" applyFont="1" applyBorder="1" applyAlignment="1">
      <alignment horizontal="center"/>
    </xf>
    <xf numFmtId="0" fontId="1" fillId="0" borderId="1" xfId="0" applyFont="1" applyBorder="1" applyAlignment="1">
      <alignment horizontal="center"/>
    </xf>
    <xf numFmtId="15" fontId="1" fillId="0" borderId="1" xfId="0" applyNumberFormat="1" applyFont="1" applyBorder="1" applyAlignment="1">
      <alignment horizontal="center"/>
    </xf>
    <xf numFmtId="10" fontId="14" fillId="0" borderId="0" xfId="0" applyNumberFormat="1" applyFont="1" applyAlignment="1">
      <alignment horizontal="center"/>
    </xf>
    <xf numFmtId="0" fontId="18" fillId="7" borderId="0" xfId="0" applyFont="1" applyFill="1"/>
    <xf numFmtId="10" fontId="19" fillId="7" borderId="1" xfId="0" applyNumberFormat="1" applyFont="1" applyFill="1" applyBorder="1" applyAlignment="1">
      <alignment horizontal="center"/>
    </xf>
    <xf numFmtId="0" fontId="1" fillId="0" borderId="29" xfId="0" applyFont="1" applyBorder="1"/>
    <xf numFmtId="10" fontId="5" fillId="5" borderId="33" xfId="0" applyNumberFormat="1" applyFont="1" applyFill="1" applyBorder="1" applyAlignment="1">
      <alignment horizontal="center"/>
    </xf>
    <xf numFmtId="10" fontId="5" fillId="2" borderId="4" xfId="0" applyNumberFormat="1" applyFont="1" applyFill="1" applyBorder="1" applyAlignment="1">
      <alignment horizontal="center"/>
    </xf>
    <xf numFmtId="10" fontId="5" fillId="5" borderId="34" xfId="0" applyNumberFormat="1" applyFont="1" applyFill="1" applyBorder="1" applyAlignment="1">
      <alignment horizontal="center"/>
    </xf>
    <xf numFmtId="0" fontId="9" fillId="0" borderId="1" xfId="0" applyFont="1" applyBorder="1"/>
    <xf numFmtId="0" fontId="0" fillId="0" borderId="5" xfId="0" applyBorder="1" applyAlignment="1">
      <alignment horizontal="center"/>
    </xf>
    <xf numFmtId="0" fontId="0" fillId="0" borderId="3" xfId="0" applyBorder="1" applyAlignment="1">
      <alignment horizontal="center"/>
    </xf>
    <xf numFmtId="0" fontId="6" fillId="0" borderId="35" xfId="0" applyFont="1" applyBorder="1" applyAlignment="1">
      <alignment horizontal="center"/>
    </xf>
    <xf numFmtId="10" fontId="0" fillId="0" borderId="5" xfId="0" applyNumberFormat="1" applyBorder="1" applyAlignment="1">
      <alignment horizontal="center"/>
    </xf>
    <xf numFmtId="10" fontId="5" fillId="5" borderId="36" xfId="0" applyNumberFormat="1" applyFont="1" applyFill="1" applyBorder="1" applyAlignment="1">
      <alignment horizontal="center"/>
    </xf>
    <xf numFmtId="10" fontId="5" fillId="5" borderId="37" xfId="0" applyNumberFormat="1" applyFont="1" applyFill="1" applyBorder="1" applyAlignment="1">
      <alignment horizontal="center"/>
    </xf>
    <xf numFmtId="10" fontId="5" fillId="5" borderId="38" xfId="0" applyNumberFormat="1" applyFont="1" applyFill="1" applyBorder="1" applyAlignment="1">
      <alignment horizontal="center"/>
    </xf>
    <xf numFmtId="10" fontId="17" fillId="5" borderId="37" xfId="0" applyNumberFormat="1" applyFont="1" applyFill="1" applyBorder="1" applyAlignment="1">
      <alignment horizontal="center"/>
    </xf>
    <xf numFmtId="10" fontId="5" fillId="5" borderId="39" xfId="0" applyNumberFormat="1" applyFont="1" applyFill="1" applyBorder="1" applyAlignment="1">
      <alignment horizontal="center"/>
    </xf>
    <xf numFmtId="0" fontId="0" fillId="0" borderId="7" xfId="0" applyBorder="1"/>
    <xf numFmtId="14" fontId="0" fillId="0" borderId="1" xfId="0" applyNumberFormat="1" applyBorder="1"/>
    <xf numFmtId="14" fontId="14" fillId="0" borderId="30" xfId="0" applyNumberFormat="1" applyFont="1" applyBorder="1" applyAlignment="1">
      <alignment horizontal="center"/>
    </xf>
    <xf numFmtId="10" fontId="17" fillId="5" borderId="32" xfId="0" applyNumberFormat="1" applyFont="1" applyFill="1" applyBorder="1" applyAlignment="1">
      <alignment horizontal="center"/>
    </xf>
    <xf numFmtId="10" fontId="14" fillId="0" borderId="30" xfId="0" applyNumberFormat="1" applyFont="1" applyBorder="1" applyAlignment="1">
      <alignment horizontal="center"/>
    </xf>
    <xf numFmtId="10" fontId="14" fillId="0" borderId="30" xfId="2" applyNumberFormat="1" applyFont="1" applyBorder="1" applyAlignment="1">
      <alignment horizontal="center"/>
    </xf>
    <xf numFmtId="14" fontId="14" fillId="0" borderId="1" xfId="0" applyNumberFormat="1" applyFont="1" applyBorder="1"/>
    <xf numFmtId="10" fontId="11" fillId="0" borderId="1" xfId="0" applyNumberFormat="1" applyFont="1" applyBorder="1"/>
    <xf numFmtId="10" fontId="20" fillId="0" borderId="1" xfId="0" applyNumberFormat="1" applyFont="1" applyBorder="1"/>
    <xf numFmtId="10" fontId="5" fillId="2" borderId="30" xfId="0" applyNumberFormat="1" applyFont="1" applyFill="1" applyBorder="1" applyAlignment="1">
      <alignment horizontal="center"/>
    </xf>
    <xf numFmtId="14" fontId="14" fillId="0" borderId="5" xfId="0" applyNumberFormat="1" applyFont="1" applyBorder="1"/>
    <xf numFmtId="14" fontId="14" fillId="0" borderId="30" xfId="0" applyNumberFormat="1" applyFont="1" applyBorder="1"/>
    <xf numFmtId="10" fontId="21" fillId="2" borderId="1" xfId="0" applyNumberFormat="1" applyFont="1" applyFill="1" applyBorder="1" applyAlignment="1">
      <alignment horizontal="center"/>
    </xf>
    <xf numFmtId="14" fontId="14" fillId="0" borderId="5" xfId="0" applyNumberFormat="1" applyFont="1" applyBorder="1" applyAlignment="1">
      <alignment horizontal="center"/>
    </xf>
    <xf numFmtId="10" fontId="5" fillId="2" borderId="6" xfId="0" applyNumberFormat="1" applyFont="1" applyFill="1" applyBorder="1" applyAlignment="1">
      <alignment horizontal="center"/>
    </xf>
    <xf numFmtId="10" fontId="5" fillId="5" borderId="41" xfId="0" applyNumberFormat="1" applyFont="1" applyFill="1" applyBorder="1" applyAlignment="1">
      <alignment horizontal="center"/>
    </xf>
    <xf numFmtId="10" fontId="5" fillId="5" borderId="42" xfId="0" applyNumberFormat="1" applyFont="1" applyFill="1" applyBorder="1" applyAlignment="1">
      <alignment horizontal="center"/>
    </xf>
    <xf numFmtId="10" fontId="5" fillId="2" borderId="7" xfId="0" applyNumberFormat="1" applyFont="1" applyFill="1" applyBorder="1" applyAlignment="1">
      <alignment horizontal="center"/>
    </xf>
    <xf numFmtId="0" fontId="11" fillId="0" borderId="30" xfId="0" applyFont="1" applyBorder="1" applyAlignment="1">
      <alignment horizontal="center"/>
    </xf>
    <xf numFmtId="0" fontId="11" fillId="0" borderId="18" xfId="0" applyFont="1" applyBorder="1" applyAlignment="1">
      <alignment horizontal="center"/>
    </xf>
    <xf numFmtId="0" fontId="4" fillId="0" borderId="0" xfId="0" applyFont="1" applyAlignment="1">
      <alignment wrapText="1"/>
    </xf>
    <xf numFmtId="0" fontId="4" fillId="0" borderId="17" xfId="0" applyFont="1" applyBorder="1" applyAlignment="1">
      <alignment wrapText="1"/>
    </xf>
    <xf numFmtId="14" fontId="1" fillId="0" borderId="1" xfId="0" applyNumberFormat="1" applyFont="1" applyBorder="1"/>
    <xf numFmtId="0" fontId="6" fillId="0" borderId="1" xfId="0" applyFont="1" applyBorder="1" applyAlignment="1">
      <alignment horizontal="center"/>
    </xf>
    <xf numFmtId="0" fontId="0" fillId="0" borderId="1" xfId="0" applyBorder="1" applyAlignment="1">
      <alignment wrapText="1"/>
    </xf>
    <xf numFmtId="0" fontId="1" fillId="0" borderId="0" xfId="0" applyFont="1" applyAlignment="1">
      <alignment wrapText="1"/>
    </xf>
    <xf numFmtId="0" fontId="0" fillId="0" borderId="14" xfId="0" applyBorder="1"/>
    <xf numFmtId="0" fontId="0" fillId="0" borderId="14" xfId="0" applyBorder="1"/>
    <xf numFmtId="10" fontId="5" fillId="5" borderId="0" xfId="0" applyNumberFormat="1" applyFont="1" applyFill="1" applyBorder="1" applyAlignment="1">
      <alignment horizontal="center"/>
    </xf>
    <xf numFmtId="0" fontId="13" fillId="0" borderId="29" xfId="0" applyFont="1" applyBorder="1" applyAlignment="1">
      <alignment wrapText="1"/>
    </xf>
    <xf numFmtId="0" fontId="0" fillId="0" borderId="14" xfId="0" applyBorder="1"/>
    <xf numFmtId="0" fontId="1" fillId="0" borderId="29" xfId="0" applyFont="1" applyBorder="1" applyAlignment="1">
      <alignment wrapText="1"/>
    </xf>
    <xf numFmtId="10" fontId="0" fillId="0" borderId="5" xfId="0" applyNumberFormat="1" applyBorder="1" applyAlignment="1">
      <alignment horizontal="center" vertical="center" wrapText="1"/>
    </xf>
    <xf numFmtId="10" fontId="0" fillId="0" borderId="7" xfId="0" applyNumberFormat="1" applyBorder="1" applyAlignment="1">
      <alignment horizontal="center" vertical="center" wrapText="1"/>
    </xf>
    <xf numFmtId="10" fontId="0" fillId="0" borderId="6" xfId="0" applyNumberFormat="1" applyBorder="1" applyAlignment="1">
      <alignment horizontal="center" vertical="center" wrapText="1"/>
    </xf>
    <xf numFmtId="0" fontId="0" fillId="0" borderId="5" xfId="0" applyBorder="1" applyAlignment="1">
      <alignment horizontal="center" wrapText="1"/>
    </xf>
    <xf numFmtId="0" fontId="0" fillId="0" borderId="7" xfId="0" applyBorder="1" applyAlignment="1">
      <alignment horizontal="center" wrapText="1"/>
    </xf>
    <xf numFmtId="0" fontId="0" fillId="0" borderId="6" xfId="0" applyBorder="1" applyAlignment="1">
      <alignment horizontal="center" wrapText="1"/>
    </xf>
    <xf numFmtId="0" fontId="0" fillId="0" borderId="6" xfId="0" applyBorder="1"/>
    <xf numFmtId="0" fontId="0" fillId="0" borderId="40"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cellXfs>
  <cellStyles count="3">
    <cellStyle name="Hivatkozás" xfId="1" builtinId="8"/>
    <cellStyle name="Normál" xfId="0" builtinId="0"/>
    <cellStyle name="Százalék" xfId="2" builtinId="5"/>
  </cellStyles>
  <dxfs count="788">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44"/>
      </font>
      <fill>
        <patternFill>
          <bgColor indexed="44"/>
        </patternFill>
      </fill>
    </dxf>
    <dxf>
      <font>
        <color theme="0"/>
      </font>
      <fill>
        <patternFill>
          <bgColor indexed="44"/>
        </patternFill>
      </fill>
    </dxf>
    <dxf>
      <font>
        <condense val="0"/>
        <extend val="0"/>
        <color indexed="9"/>
      </font>
      <fill>
        <patternFill>
          <bgColor indexed="48"/>
        </patternFill>
      </fill>
    </dxf>
    <dxf>
      <font>
        <condense val="0"/>
        <extend val="0"/>
        <color indexed="9"/>
      </font>
      <fill>
        <patternFill>
          <bgColor indexed="48"/>
        </patternFill>
      </fill>
    </dxf>
    <dxf>
      <font>
        <condense val="0"/>
        <extend val="0"/>
        <color indexed="9"/>
      </font>
      <fill>
        <patternFill patternType="solid">
          <bgColor indexed="9"/>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lor theme="0"/>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
      <font>
        <condense val="0"/>
        <extend val="0"/>
        <color indexed="9"/>
      </font>
      <fill>
        <patternFill>
          <bgColor indexed="48"/>
        </patternFill>
      </fill>
    </dxf>
    <dxf>
      <font>
        <condense val="0"/>
        <extend val="0"/>
        <color indexed="44"/>
      </font>
      <fill>
        <patternFill>
          <bgColor indexed="44"/>
        </patternFill>
      </fill>
    </dxf>
    <dxf>
      <font>
        <condense val="0"/>
        <extend val="0"/>
        <color indexed="9"/>
      </font>
      <fill>
        <patternFill patternType="solid">
          <bgColor indexed="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103094</xdr:colOff>
      <xdr:row>3</xdr:row>
      <xdr:rowOff>39222</xdr:rowOff>
    </xdr:from>
    <xdr:to>
      <xdr:col>2</xdr:col>
      <xdr:colOff>1166532</xdr:colOff>
      <xdr:row>4</xdr:row>
      <xdr:rowOff>361952</xdr:rowOff>
    </xdr:to>
    <xdr:pic>
      <xdr:nvPicPr>
        <xdr:cNvPr id="4" name="Kép 3" descr="tanacsterem_IMG_3081">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340223" y="550210"/>
          <a:ext cx="1063438" cy="49306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5</xdr:col>
      <xdr:colOff>210672</xdr:colOff>
      <xdr:row>3</xdr:row>
      <xdr:rowOff>34180</xdr:rowOff>
    </xdr:from>
    <xdr:to>
      <xdr:col>5</xdr:col>
      <xdr:colOff>1267947</xdr:colOff>
      <xdr:row>4</xdr:row>
      <xdr:rowOff>356910</xdr:rowOff>
    </xdr:to>
    <xdr:pic>
      <xdr:nvPicPr>
        <xdr:cNvPr id="5" name="Kép 4" descr="tanacsterem_IMG_3081">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srcRect/>
        <a:stretch>
          <a:fillRect/>
        </a:stretch>
      </xdr:blipFill>
      <xdr:spPr bwMode="auto">
        <a:xfrm>
          <a:off x="6387354" y="545168"/>
          <a:ext cx="1057275" cy="49306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2</xdr:col>
      <xdr:colOff>3472401</xdr:colOff>
      <xdr:row>2</xdr:row>
      <xdr:rowOff>154900</xdr:rowOff>
    </xdr:from>
    <xdr:to>
      <xdr:col>2</xdr:col>
      <xdr:colOff>4026836</xdr:colOff>
      <xdr:row>4</xdr:row>
      <xdr:rowOff>386157</xdr:rowOff>
    </xdr:to>
    <xdr:pic>
      <xdr:nvPicPr>
        <xdr:cNvPr id="6" name="Picture 5">
          <a:extLst>
            <a:ext uri="{FF2B5EF4-FFF2-40B4-BE49-F238E27FC236}">
              <a16:creationId xmlns:a16="http://schemas.microsoft.com/office/drawing/2014/main" id="{5CB1BD20-B26E-4EC7-ADB1-4471D7EB3E1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74016" y="477285"/>
          <a:ext cx="554435" cy="553641"/>
        </a:xfrm>
        <a:prstGeom prst="rect">
          <a:avLst/>
        </a:prstGeom>
      </xdr:spPr>
    </xdr:pic>
    <xdr:clientData/>
  </xdr:twoCellAnchor>
  <xdr:twoCellAnchor editAs="oneCell">
    <xdr:from>
      <xdr:col>5</xdr:col>
      <xdr:colOff>3749661</xdr:colOff>
      <xdr:row>2</xdr:row>
      <xdr:rowOff>130161</xdr:rowOff>
    </xdr:from>
    <xdr:to>
      <xdr:col>5</xdr:col>
      <xdr:colOff>4304096</xdr:colOff>
      <xdr:row>4</xdr:row>
      <xdr:rowOff>361418</xdr:rowOff>
    </xdr:to>
    <xdr:pic>
      <xdr:nvPicPr>
        <xdr:cNvPr id="7" name="Picture 6">
          <a:extLst>
            <a:ext uri="{FF2B5EF4-FFF2-40B4-BE49-F238E27FC236}">
              <a16:creationId xmlns:a16="http://schemas.microsoft.com/office/drawing/2014/main" id="{E33AC7CA-F6E8-4693-A234-1FE3FCE629E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56014" y="455132"/>
          <a:ext cx="554435" cy="55622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295275</xdr:colOff>
      <xdr:row>0</xdr:row>
      <xdr:rowOff>142875</xdr:rowOff>
    </xdr:from>
    <xdr:to>
      <xdr:col>1</xdr:col>
      <xdr:colOff>849710</xdr:colOff>
      <xdr:row>0</xdr:row>
      <xdr:rowOff>696516</xdr:rowOff>
    </xdr:to>
    <xdr:pic>
      <xdr:nvPicPr>
        <xdr:cNvPr id="2" name="Picture 5">
          <a:extLst>
            <a:ext uri="{FF2B5EF4-FFF2-40B4-BE49-F238E27FC236}">
              <a16:creationId xmlns:a16="http://schemas.microsoft.com/office/drawing/2014/main" id="{3B5CF1E6-98D4-4164-AB6D-B0857043AEC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0" y="142875"/>
          <a:ext cx="554435" cy="55364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295275</xdr:colOff>
      <xdr:row>0</xdr:row>
      <xdr:rowOff>142875</xdr:rowOff>
    </xdr:from>
    <xdr:to>
      <xdr:col>1</xdr:col>
      <xdr:colOff>849710</xdr:colOff>
      <xdr:row>0</xdr:row>
      <xdr:rowOff>696516</xdr:rowOff>
    </xdr:to>
    <xdr:pic>
      <xdr:nvPicPr>
        <xdr:cNvPr id="2" name="Picture 5">
          <a:extLst>
            <a:ext uri="{FF2B5EF4-FFF2-40B4-BE49-F238E27FC236}">
              <a16:creationId xmlns:a16="http://schemas.microsoft.com/office/drawing/2014/main" id="{C32346C0-A68D-4633-BC47-83F2BFC0040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0" y="142875"/>
          <a:ext cx="554435" cy="55364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302559</xdr:colOff>
      <xdr:row>0</xdr:row>
      <xdr:rowOff>134470</xdr:rowOff>
    </xdr:from>
    <xdr:to>
      <xdr:col>1</xdr:col>
      <xdr:colOff>856994</xdr:colOff>
      <xdr:row>0</xdr:row>
      <xdr:rowOff>688111</xdr:rowOff>
    </xdr:to>
    <xdr:pic>
      <xdr:nvPicPr>
        <xdr:cNvPr id="2" name="Picture 5">
          <a:extLst>
            <a:ext uri="{FF2B5EF4-FFF2-40B4-BE49-F238E27FC236}">
              <a16:creationId xmlns:a16="http://schemas.microsoft.com/office/drawing/2014/main" id="{8E1CC44F-5F85-4343-9489-BC163DE020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8853" y="134470"/>
          <a:ext cx="554435" cy="55364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314325</xdr:colOff>
      <xdr:row>0</xdr:row>
      <xdr:rowOff>123825</xdr:rowOff>
    </xdr:from>
    <xdr:to>
      <xdr:col>1</xdr:col>
      <xdr:colOff>868760</xdr:colOff>
      <xdr:row>0</xdr:row>
      <xdr:rowOff>593646</xdr:rowOff>
    </xdr:to>
    <xdr:pic>
      <xdr:nvPicPr>
        <xdr:cNvPr id="2" name="Picture 5">
          <a:extLst>
            <a:ext uri="{FF2B5EF4-FFF2-40B4-BE49-F238E27FC236}">
              <a16:creationId xmlns:a16="http://schemas.microsoft.com/office/drawing/2014/main" id="{1EA3B76B-E9CA-4F34-8231-25A09321FD2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62300" y="123825"/>
          <a:ext cx="554435" cy="55364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304800</xdr:colOff>
      <xdr:row>0</xdr:row>
      <xdr:rowOff>114300</xdr:rowOff>
    </xdr:from>
    <xdr:to>
      <xdr:col>1</xdr:col>
      <xdr:colOff>859235</xdr:colOff>
      <xdr:row>0</xdr:row>
      <xdr:rowOff>591741</xdr:rowOff>
    </xdr:to>
    <xdr:pic>
      <xdr:nvPicPr>
        <xdr:cNvPr id="2" name="Picture 5">
          <a:extLst>
            <a:ext uri="{FF2B5EF4-FFF2-40B4-BE49-F238E27FC236}">
              <a16:creationId xmlns:a16="http://schemas.microsoft.com/office/drawing/2014/main" id="{6D00E5FD-6350-4D81-A490-81D5A61B33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14300"/>
          <a:ext cx="554435" cy="55364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295275</xdr:colOff>
      <xdr:row>0</xdr:row>
      <xdr:rowOff>200025</xdr:rowOff>
    </xdr:from>
    <xdr:to>
      <xdr:col>1</xdr:col>
      <xdr:colOff>849710</xdr:colOff>
      <xdr:row>0</xdr:row>
      <xdr:rowOff>753666</xdr:rowOff>
    </xdr:to>
    <xdr:pic>
      <xdr:nvPicPr>
        <xdr:cNvPr id="4" name="Picture 3">
          <a:extLst>
            <a:ext uri="{FF2B5EF4-FFF2-40B4-BE49-F238E27FC236}">
              <a16:creationId xmlns:a16="http://schemas.microsoft.com/office/drawing/2014/main" id="{221AFA6D-1168-4881-9B53-EDD1F7E850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28950" y="200025"/>
          <a:ext cx="554435" cy="55364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306457</xdr:colOff>
      <xdr:row>0</xdr:row>
      <xdr:rowOff>177662</xdr:rowOff>
    </xdr:from>
    <xdr:to>
      <xdr:col>1</xdr:col>
      <xdr:colOff>860892</xdr:colOff>
      <xdr:row>0</xdr:row>
      <xdr:rowOff>731303</xdr:rowOff>
    </xdr:to>
    <xdr:pic>
      <xdr:nvPicPr>
        <xdr:cNvPr id="5" name="Picture 4">
          <a:extLst>
            <a:ext uri="{FF2B5EF4-FFF2-40B4-BE49-F238E27FC236}">
              <a16:creationId xmlns:a16="http://schemas.microsoft.com/office/drawing/2014/main" id="{94753966-7560-411C-82F4-887A7A599A5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0132" y="177662"/>
          <a:ext cx="554435" cy="55364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432955</xdr:colOff>
      <xdr:row>0</xdr:row>
      <xdr:rowOff>121227</xdr:rowOff>
    </xdr:from>
    <xdr:to>
      <xdr:col>1</xdr:col>
      <xdr:colOff>987390</xdr:colOff>
      <xdr:row>0</xdr:row>
      <xdr:rowOff>674868</xdr:rowOff>
    </xdr:to>
    <xdr:pic>
      <xdr:nvPicPr>
        <xdr:cNvPr id="6" name="Picture 5">
          <a:extLst>
            <a:ext uri="{FF2B5EF4-FFF2-40B4-BE49-F238E27FC236}">
              <a16:creationId xmlns:a16="http://schemas.microsoft.com/office/drawing/2014/main" id="{73C5C29D-271F-4597-81B9-9AB282CFE9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74819" y="121227"/>
          <a:ext cx="554435" cy="55364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409575</xdr:colOff>
      <xdr:row>0</xdr:row>
      <xdr:rowOff>47625</xdr:rowOff>
    </xdr:from>
    <xdr:to>
      <xdr:col>1</xdr:col>
      <xdr:colOff>964010</xdr:colOff>
      <xdr:row>1</xdr:row>
      <xdr:rowOff>1191</xdr:rowOff>
    </xdr:to>
    <xdr:pic>
      <xdr:nvPicPr>
        <xdr:cNvPr id="3" name="Picture 2">
          <a:extLst>
            <a:ext uri="{FF2B5EF4-FFF2-40B4-BE49-F238E27FC236}">
              <a16:creationId xmlns:a16="http://schemas.microsoft.com/office/drawing/2014/main" id="{E6A70F0D-07AB-4C87-8792-84F6D11170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1375" y="47625"/>
          <a:ext cx="554435" cy="55364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405848</xdr:colOff>
      <xdr:row>0</xdr:row>
      <xdr:rowOff>0</xdr:rowOff>
    </xdr:from>
    <xdr:to>
      <xdr:col>1</xdr:col>
      <xdr:colOff>960283</xdr:colOff>
      <xdr:row>0</xdr:row>
      <xdr:rowOff>556816</xdr:rowOff>
    </xdr:to>
    <xdr:pic>
      <xdr:nvPicPr>
        <xdr:cNvPr id="3" name="Picture 2">
          <a:extLst>
            <a:ext uri="{FF2B5EF4-FFF2-40B4-BE49-F238E27FC236}">
              <a16:creationId xmlns:a16="http://schemas.microsoft.com/office/drawing/2014/main" id="{54C8E4B8-F233-4519-B8C9-DB7ABA413C5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79305" y="0"/>
          <a:ext cx="554435" cy="5568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277091</xdr:colOff>
      <xdr:row>0</xdr:row>
      <xdr:rowOff>129887</xdr:rowOff>
    </xdr:from>
    <xdr:to>
      <xdr:col>1</xdr:col>
      <xdr:colOff>835336</xdr:colOff>
      <xdr:row>1</xdr:row>
      <xdr:rowOff>2217</xdr:rowOff>
    </xdr:to>
    <xdr:pic>
      <xdr:nvPicPr>
        <xdr:cNvPr id="2" name="Picture 5">
          <a:extLst>
            <a:ext uri="{FF2B5EF4-FFF2-40B4-BE49-F238E27FC236}">
              <a16:creationId xmlns:a16="http://schemas.microsoft.com/office/drawing/2014/main" id="{3970A97B-DECF-42C2-AC72-DE62B70C668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25932" y="129887"/>
          <a:ext cx="554435" cy="55364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390525</xdr:colOff>
      <xdr:row>0</xdr:row>
      <xdr:rowOff>47625</xdr:rowOff>
    </xdr:from>
    <xdr:to>
      <xdr:col>1</xdr:col>
      <xdr:colOff>944960</xdr:colOff>
      <xdr:row>1</xdr:row>
      <xdr:rowOff>4366</xdr:rowOff>
    </xdr:to>
    <xdr:pic>
      <xdr:nvPicPr>
        <xdr:cNvPr id="3" name="Picture 2">
          <a:extLst>
            <a:ext uri="{FF2B5EF4-FFF2-40B4-BE49-F238E27FC236}">
              <a16:creationId xmlns:a16="http://schemas.microsoft.com/office/drawing/2014/main" id="{2F03ECA6-5C84-424D-B3D2-462944C8A05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1375" y="47625"/>
          <a:ext cx="554435" cy="55681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390525</xdr:colOff>
      <xdr:row>0</xdr:row>
      <xdr:rowOff>47625</xdr:rowOff>
    </xdr:from>
    <xdr:to>
      <xdr:col>1</xdr:col>
      <xdr:colOff>942420</xdr:colOff>
      <xdr:row>1</xdr:row>
      <xdr:rowOff>10716</xdr:rowOff>
    </xdr:to>
    <xdr:pic>
      <xdr:nvPicPr>
        <xdr:cNvPr id="4" name="Picture 2">
          <a:extLst>
            <a:ext uri="{FF2B5EF4-FFF2-40B4-BE49-F238E27FC236}">
              <a16:creationId xmlns:a16="http://schemas.microsoft.com/office/drawing/2014/main" id="{EA65CA74-3EAD-49F7-A909-4576931C088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1375" y="47625"/>
          <a:ext cx="554435" cy="55681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409575</xdr:colOff>
      <xdr:row>0</xdr:row>
      <xdr:rowOff>38100</xdr:rowOff>
    </xdr:from>
    <xdr:to>
      <xdr:col>1</xdr:col>
      <xdr:colOff>961470</xdr:colOff>
      <xdr:row>0</xdr:row>
      <xdr:rowOff>601266</xdr:rowOff>
    </xdr:to>
    <xdr:pic>
      <xdr:nvPicPr>
        <xdr:cNvPr id="4" name="Picture 2">
          <a:extLst>
            <a:ext uri="{FF2B5EF4-FFF2-40B4-BE49-F238E27FC236}">
              <a16:creationId xmlns:a16="http://schemas.microsoft.com/office/drawing/2014/main" id="{B903F915-D1C9-40BB-B10C-E00D3F97A6C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6600" y="38100"/>
          <a:ext cx="551895" cy="56316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539115</xdr:colOff>
      <xdr:row>0</xdr:row>
      <xdr:rowOff>15240</xdr:rowOff>
    </xdr:from>
    <xdr:to>
      <xdr:col>1</xdr:col>
      <xdr:colOff>1143000</xdr:colOff>
      <xdr:row>0</xdr:row>
      <xdr:rowOff>603885</xdr:rowOff>
    </xdr:to>
    <xdr:pic>
      <xdr:nvPicPr>
        <xdr:cNvPr id="2" name="Picture 2">
          <a:extLst>
            <a:ext uri="{FF2B5EF4-FFF2-40B4-BE49-F238E27FC236}">
              <a16:creationId xmlns:a16="http://schemas.microsoft.com/office/drawing/2014/main" id="{5D390D20-9D05-4023-8117-B881A97C39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7095" y="15240"/>
          <a:ext cx="603885" cy="58674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539115</xdr:colOff>
      <xdr:row>0</xdr:row>
      <xdr:rowOff>15240</xdr:rowOff>
    </xdr:from>
    <xdr:to>
      <xdr:col>1</xdr:col>
      <xdr:colOff>1143000</xdr:colOff>
      <xdr:row>0</xdr:row>
      <xdr:rowOff>605790</xdr:rowOff>
    </xdr:to>
    <xdr:pic>
      <xdr:nvPicPr>
        <xdr:cNvPr id="3" name="Picture 2">
          <a:extLst>
            <a:ext uri="{FF2B5EF4-FFF2-40B4-BE49-F238E27FC236}">
              <a16:creationId xmlns:a16="http://schemas.microsoft.com/office/drawing/2014/main" id="{DA77A3E4-7665-406D-B00E-A61A28B1A8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7095" y="15240"/>
          <a:ext cx="603885" cy="58864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539116</xdr:colOff>
      <xdr:row>0</xdr:row>
      <xdr:rowOff>15240</xdr:rowOff>
    </xdr:from>
    <xdr:to>
      <xdr:col>1</xdr:col>
      <xdr:colOff>1114426</xdr:colOff>
      <xdr:row>1</xdr:row>
      <xdr:rowOff>0</xdr:rowOff>
    </xdr:to>
    <xdr:pic>
      <xdr:nvPicPr>
        <xdr:cNvPr id="6" name="Picture 5">
          <a:extLst>
            <a:ext uri="{FF2B5EF4-FFF2-40B4-BE49-F238E27FC236}">
              <a16:creationId xmlns:a16="http://schemas.microsoft.com/office/drawing/2014/main" id="{C08A945C-316C-44D3-9041-E3C9784D00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5191" y="15240"/>
          <a:ext cx="575310" cy="5943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1580029</xdr:colOff>
      <xdr:row>0</xdr:row>
      <xdr:rowOff>56030</xdr:rowOff>
    </xdr:from>
    <xdr:to>
      <xdr:col>0</xdr:col>
      <xdr:colOff>2134464</xdr:colOff>
      <xdr:row>0</xdr:row>
      <xdr:rowOff>609671</xdr:rowOff>
    </xdr:to>
    <xdr:pic>
      <xdr:nvPicPr>
        <xdr:cNvPr id="2" name="Picture 5">
          <a:extLst>
            <a:ext uri="{FF2B5EF4-FFF2-40B4-BE49-F238E27FC236}">
              <a16:creationId xmlns:a16="http://schemas.microsoft.com/office/drawing/2014/main" id="{A9EF33BD-5F4A-401A-A5DE-31177EDF36E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0029" y="56030"/>
          <a:ext cx="554435" cy="5536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219075</xdr:colOff>
      <xdr:row>0</xdr:row>
      <xdr:rowOff>38100</xdr:rowOff>
    </xdr:from>
    <xdr:to>
      <xdr:col>1</xdr:col>
      <xdr:colOff>773510</xdr:colOff>
      <xdr:row>0</xdr:row>
      <xdr:rowOff>591741</xdr:rowOff>
    </xdr:to>
    <xdr:pic>
      <xdr:nvPicPr>
        <xdr:cNvPr id="2" name="Picture 5">
          <a:extLst>
            <a:ext uri="{FF2B5EF4-FFF2-40B4-BE49-F238E27FC236}">
              <a16:creationId xmlns:a16="http://schemas.microsoft.com/office/drawing/2014/main" id="{A16B2C2F-4294-4647-B945-C6CC77FA03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4325" y="38100"/>
          <a:ext cx="554435" cy="5536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304800</xdr:colOff>
      <xdr:row>0</xdr:row>
      <xdr:rowOff>133350</xdr:rowOff>
    </xdr:from>
    <xdr:to>
      <xdr:col>1</xdr:col>
      <xdr:colOff>859235</xdr:colOff>
      <xdr:row>0</xdr:row>
      <xdr:rowOff>686991</xdr:rowOff>
    </xdr:to>
    <xdr:pic>
      <xdr:nvPicPr>
        <xdr:cNvPr id="2" name="Picture 5">
          <a:extLst>
            <a:ext uri="{FF2B5EF4-FFF2-40B4-BE49-F238E27FC236}">
              <a16:creationId xmlns:a16="http://schemas.microsoft.com/office/drawing/2014/main" id="{30F9001D-0DE7-40B4-8E3F-15B706C1A3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33350"/>
          <a:ext cx="554435" cy="5536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257175</xdr:colOff>
      <xdr:row>0</xdr:row>
      <xdr:rowOff>133350</xdr:rowOff>
    </xdr:from>
    <xdr:to>
      <xdr:col>1</xdr:col>
      <xdr:colOff>811610</xdr:colOff>
      <xdr:row>0</xdr:row>
      <xdr:rowOff>686991</xdr:rowOff>
    </xdr:to>
    <xdr:pic>
      <xdr:nvPicPr>
        <xdr:cNvPr id="2" name="Picture 5">
          <a:extLst>
            <a:ext uri="{FF2B5EF4-FFF2-40B4-BE49-F238E27FC236}">
              <a16:creationId xmlns:a16="http://schemas.microsoft.com/office/drawing/2014/main" id="{26A1C114-9044-444C-A812-72998A1BDE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05150" y="133350"/>
          <a:ext cx="554435" cy="5536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323850</xdr:colOff>
      <xdr:row>0</xdr:row>
      <xdr:rowOff>142875</xdr:rowOff>
    </xdr:from>
    <xdr:to>
      <xdr:col>1</xdr:col>
      <xdr:colOff>878285</xdr:colOff>
      <xdr:row>0</xdr:row>
      <xdr:rowOff>696516</xdr:rowOff>
    </xdr:to>
    <xdr:pic>
      <xdr:nvPicPr>
        <xdr:cNvPr id="2" name="Picture 5">
          <a:extLst>
            <a:ext uri="{FF2B5EF4-FFF2-40B4-BE49-F238E27FC236}">
              <a16:creationId xmlns:a16="http://schemas.microsoft.com/office/drawing/2014/main" id="{3F0FDE29-7714-49EA-AF1A-85CD41069D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1825" y="142875"/>
          <a:ext cx="554435" cy="55364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257175</xdr:colOff>
      <xdr:row>0</xdr:row>
      <xdr:rowOff>142875</xdr:rowOff>
    </xdr:from>
    <xdr:to>
      <xdr:col>1</xdr:col>
      <xdr:colOff>811610</xdr:colOff>
      <xdr:row>0</xdr:row>
      <xdr:rowOff>696516</xdr:rowOff>
    </xdr:to>
    <xdr:pic>
      <xdr:nvPicPr>
        <xdr:cNvPr id="2" name="Picture 5">
          <a:extLst>
            <a:ext uri="{FF2B5EF4-FFF2-40B4-BE49-F238E27FC236}">
              <a16:creationId xmlns:a16="http://schemas.microsoft.com/office/drawing/2014/main" id="{5661DD30-8C81-4AE2-BD80-5B8D798A595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05150" y="142875"/>
          <a:ext cx="554435" cy="55364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323850</xdr:colOff>
      <xdr:row>0</xdr:row>
      <xdr:rowOff>142875</xdr:rowOff>
    </xdr:from>
    <xdr:to>
      <xdr:col>1</xdr:col>
      <xdr:colOff>878285</xdr:colOff>
      <xdr:row>0</xdr:row>
      <xdr:rowOff>696516</xdr:rowOff>
    </xdr:to>
    <xdr:pic>
      <xdr:nvPicPr>
        <xdr:cNvPr id="2" name="Picture 5">
          <a:extLst>
            <a:ext uri="{FF2B5EF4-FFF2-40B4-BE49-F238E27FC236}">
              <a16:creationId xmlns:a16="http://schemas.microsoft.com/office/drawing/2014/main" id="{60D20ECD-9E75-48DA-BE34-B05CF6C463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1825" y="142875"/>
          <a:ext cx="554435" cy="55364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B3:F13"/>
  <sheetViews>
    <sheetView topLeftCell="A4" zoomScaleNormal="100" workbookViewId="0">
      <selection activeCell="G19" sqref="G19"/>
    </sheetView>
  </sheetViews>
  <sheetFormatPr defaultColWidth="15" defaultRowHeight="12.75" x14ac:dyDescent="0.2"/>
  <cols>
    <col min="1" max="1" width="15" style="81"/>
    <col min="2" max="2" width="3" style="81" customWidth="1"/>
    <col min="3" max="3" width="64.42578125" style="81" customWidth="1"/>
    <col min="4" max="4" width="2" style="81" customWidth="1"/>
    <col min="5" max="5" width="5.5703125" style="81" customWidth="1"/>
    <col min="6" max="6" width="67.85546875" style="81" customWidth="1"/>
    <col min="7" max="16384" width="15" style="81"/>
  </cols>
  <sheetData>
    <row r="3" spans="2:6" x14ac:dyDescent="0.2">
      <c r="B3" s="79"/>
      <c r="C3" s="79"/>
      <c r="D3" s="79"/>
      <c r="F3" s="79"/>
    </row>
    <row r="4" spans="2:6" x14ac:dyDescent="0.2">
      <c r="B4" s="79"/>
      <c r="C4" s="79"/>
      <c r="D4" s="79"/>
      <c r="F4" s="79"/>
    </row>
    <row r="5" spans="2:6" ht="34.5" customHeight="1" x14ac:dyDescent="0.2">
      <c r="B5" s="79"/>
      <c r="C5" s="80"/>
      <c r="D5" s="79"/>
      <c r="F5" s="79"/>
    </row>
    <row r="6" spans="2:6" ht="61.5" customHeight="1" x14ac:dyDescent="0.2">
      <c r="B6" s="79"/>
      <c r="C6" s="94" t="s">
        <v>26</v>
      </c>
      <c r="D6" s="95"/>
      <c r="E6" s="96"/>
      <c r="F6" s="94" t="s">
        <v>28</v>
      </c>
    </row>
    <row r="7" spans="2:6" x14ac:dyDescent="0.2">
      <c r="B7" s="79"/>
      <c r="C7" s="94"/>
      <c r="D7" s="95"/>
      <c r="E7" s="96"/>
      <c r="F7" s="94"/>
    </row>
    <row r="8" spans="2:6" ht="61.5" customHeight="1" x14ac:dyDescent="0.2">
      <c r="B8" s="79"/>
      <c r="C8" s="94" t="s">
        <v>55</v>
      </c>
      <c r="D8" s="95"/>
      <c r="E8" s="96"/>
      <c r="F8" s="94" t="s">
        <v>30</v>
      </c>
    </row>
    <row r="9" spans="2:6" x14ac:dyDescent="0.2">
      <c r="B9" s="79"/>
      <c r="C9" s="94"/>
      <c r="D9" s="95"/>
      <c r="E9" s="96"/>
      <c r="F9" s="94"/>
    </row>
    <row r="10" spans="2:6" ht="61.5" customHeight="1" x14ac:dyDescent="0.2">
      <c r="B10" s="79"/>
      <c r="C10" s="94" t="s">
        <v>25</v>
      </c>
      <c r="D10" s="95"/>
      <c r="E10" s="96"/>
      <c r="F10" s="94" t="s">
        <v>60</v>
      </c>
    </row>
    <row r="11" spans="2:6" x14ac:dyDescent="0.2">
      <c r="B11" s="79"/>
      <c r="C11" s="80"/>
      <c r="D11" s="79"/>
      <c r="F11" s="79"/>
    </row>
    <row r="12" spans="2:6" x14ac:dyDescent="0.2">
      <c r="B12" s="79"/>
      <c r="C12" s="110" t="s">
        <v>27</v>
      </c>
      <c r="D12" s="79"/>
      <c r="F12" s="110" t="s">
        <v>29</v>
      </c>
    </row>
    <row r="13" spans="2:6" x14ac:dyDescent="0.2">
      <c r="B13" s="79"/>
      <c r="C13" s="82" t="s">
        <v>75</v>
      </c>
      <c r="D13" s="79"/>
      <c r="F13" s="82" t="s">
        <v>74</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27"/>
  <sheetViews>
    <sheetView zoomScaleNormal="100" workbookViewId="0">
      <pane xSplit="5" ySplit="5" topLeftCell="P6" activePane="bottomRight" state="frozen"/>
      <selection activeCell="B1" sqref="B1"/>
      <selection pane="topRight" activeCell="B1" sqref="B1"/>
      <selection pane="bottomLeft" activeCell="B1" sqref="B1"/>
      <selection pane="bottomRight" activeCell="P27" sqref="P27"/>
    </sheetView>
  </sheetViews>
  <sheetFormatPr defaultRowHeight="12.75" x14ac:dyDescent="0.2"/>
  <cols>
    <col min="1" max="1" width="42.7109375" customWidth="1"/>
    <col min="2" max="5" width="17.42578125" customWidth="1"/>
    <col min="6" max="10" width="17.28515625" style="6" customWidth="1"/>
    <col min="11" max="11" width="17.28515625" customWidth="1"/>
    <col min="12" max="12" width="14.5703125" customWidth="1"/>
    <col min="13" max="13" width="14.7109375" customWidth="1"/>
    <col min="15" max="17" width="10.140625" bestFit="1" customWidth="1"/>
  </cols>
  <sheetData>
    <row r="1" spans="1:19" ht="63" x14ac:dyDescent="0.25">
      <c r="A1" s="5" t="s">
        <v>54</v>
      </c>
      <c r="C1" s="4"/>
      <c r="D1" s="4"/>
      <c r="E1" s="4"/>
      <c r="F1" s="28"/>
      <c r="G1" s="28"/>
    </row>
    <row r="2" spans="1:19" ht="12.75" customHeight="1" x14ac:dyDescent="0.25">
      <c r="A2" s="5"/>
      <c r="B2" s="14" t="s">
        <v>13</v>
      </c>
      <c r="C2" s="18" t="s">
        <v>15</v>
      </c>
      <c r="D2" s="12" t="s">
        <v>15</v>
      </c>
      <c r="E2" s="27" t="s">
        <v>18</v>
      </c>
      <c r="F2" s="28"/>
      <c r="G2" s="28"/>
    </row>
    <row r="3" spans="1:19" ht="12.75" customHeight="1" x14ac:dyDescent="0.2">
      <c r="A3" s="7"/>
      <c r="B3" s="15" t="s">
        <v>14</v>
      </c>
      <c r="C3" s="19" t="s">
        <v>16</v>
      </c>
      <c r="D3" s="11" t="s">
        <v>17</v>
      </c>
      <c r="E3" s="17" t="s">
        <v>19</v>
      </c>
      <c r="F3" s="29"/>
      <c r="G3" s="28"/>
    </row>
    <row r="4" spans="1:19" ht="12.75" customHeight="1" x14ac:dyDescent="0.2">
      <c r="A4" s="7"/>
      <c r="B4" s="90" t="s">
        <v>39</v>
      </c>
      <c r="C4" s="19" t="s">
        <v>40</v>
      </c>
      <c r="D4" s="11" t="s">
        <v>41</v>
      </c>
      <c r="E4" s="17" t="s">
        <v>42</v>
      </c>
      <c r="F4" s="29"/>
      <c r="G4" s="28"/>
    </row>
    <row r="5" spans="1:19" s="47" customFormat="1" x14ac:dyDescent="0.2">
      <c r="A5" s="43"/>
      <c r="B5" s="44"/>
      <c r="C5" s="45"/>
      <c r="D5" s="45"/>
      <c r="E5" s="44"/>
      <c r="F5" s="46">
        <v>40203</v>
      </c>
      <c r="G5" s="46">
        <v>40231</v>
      </c>
      <c r="H5" s="46">
        <v>40266</v>
      </c>
      <c r="I5" s="46">
        <v>40294</v>
      </c>
      <c r="J5" s="46">
        <v>40329</v>
      </c>
      <c r="K5" s="46">
        <v>40350</v>
      </c>
      <c r="L5" s="46">
        <v>40378</v>
      </c>
      <c r="M5" s="46">
        <v>40413</v>
      </c>
      <c r="N5" s="46">
        <v>40448</v>
      </c>
      <c r="O5" s="46">
        <v>40476</v>
      </c>
      <c r="P5" s="46">
        <v>40511</v>
      </c>
      <c r="Q5" s="46">
        <v>40532</v>
      </c>
      <c r="R5" s="77"/>
      <c r="S5" s="77"/>
    </row>
    <row r="6" spans="1:19" x14ac:dyDescent="0.2">
      <c r="A6" s="2" t="s">
        <v>9</v>
      </c>
      <c r="B6" s="21">
        <f>COUNTIF(F6:Q6,"&gt;0")</f>
        <v>0</v>
      </c>
      <c r="C6" s="2">
        <f>COUNTIF(F6:Q6,"&lt;0")</f>
        <v>9</v>
      </c>
      <c r="D6" s="2">
        <f>COUNTIF(F6:Q6,"0")</f>
        <v>2</v>
      </c>
      <c r="E6" s="13">
        <f t="shared" ref="E6:E14" si="0">SUM(B6:D6)</f>
        <v>11</v>
      </c>
      <c r="F6" s="30">
        <v>-5.0000000000000001E-3</v>
      </c>
      <c r="G6" s="30">
        <v>-5.0000000000000001E-3</v>
      </c>
      <c r="H6" s="30">
        <v>-5.0000000000000001E-3</v>
      </c>
      <c r="I6" s="30">
        <v>-5.0000000000000001E-3</v>
      </c>
      <c r="J6" s="30">
        <v>-2.5000000000000001E-3</v>
      </c>
      <c r="K6" s="30">
        <v>-2.5000000000000001E-3</v>
      </c>
      <c r="L6" s="30">
        <v>0</v>
      </c>
      <c r="M6" s="30">
        <v>-2.5000000000000001E-3</v>
      </c>
      <c r="N6" s="30">
        <v>-2.5000000000000001E-3</v>
      </c>
      <c r="O6" s="30">
        <v>-2.5000000000000001E-3</v>
      </c>
      <c r="P6" s="30">
        <v>0</v>
      </c>
      <c r="Q6" s="37"/>
    </row>
    <row r="7" spans="1:19" x14ac:dyDescent="0.2">
      <c r="A7" s="2" t="s">
        <v>12</v>
      </c>
      <c r="B7" s="21">
        <f t="shared" ref="B7:B14" si="1">COUNTIF(F7:Q7,"&gt;0")</f>
        <v>4</v>
      </c>
      <c r="C7" s="2">
        <f t="shared" ref="C7:C14" si="2">COUNTIF(F7:Q7,"&lt;0")</f>
        <v>4</v>
      </c>
      <c r="D7" s="2">
        <f t="shared" ref="D7:D14" si="3">COUNTIF(F7:Q7,"0")</f>
        <v>4</v>
      </c>
      <c r="E7" s="13">
        <f t="shared" si="0"/>
        <v>12</v>
      </c>
      <c r="F7" s="30">
        <v>-2.5000000000000001E-3</v>
      </c>
      <c r="G7" s="30">
        <v>-2.5000000000000001E-3</v>
      </c>
      <c r="H7" s="30">
        <v>-2.5000000000000001E-3</v>
      </c>
      <c r="I7" s="30">
        <v>-2.5000000000000001E-3</v>
      </c>
      <c r="J7" s="30">
        <v>0</v>
      </c>
      <c r="K7" s="30">
        <v>0</v>
      </c>
      <c r="L7" s="30">
        <v>0</v>
      </c>
      <c r="M7" s="30">
        <v>2.5000000000000001E-3</v>
      </c>
      <c r="N7" s="30">
        <v>0</v>
      </c>
      <c r="O7" s="30">
        <v>2.5000000000000001E-3</v>
      </c>
      <c r="P7" s="30">
        <v>2.5000000000000001E-3</v>
      </c>
      <c r="Q7" s="30">
        <v>2.5000000000000001E-3</v>
      </c>
    </row>
    <row r="8" spans="1:19" x14ac:dyDescent="0.2">
      <c r="A8" s="2" t="s">
        <v>2</v>
      </c>
      <c r="B8" s="21">
        <f t="shared" si="1"/>
        <v>0</v>
      </c>
      <c r="C8" s="2">
        <f t="shared" si="2"/>
        <v>2</v>
      </c>
      <c r="D8" s="2">
        <f t="shared" si="3"/>
        <v>0</v>
      </c>
      <c r="E8" s="13">
        <f t="shared" si="0"/>
        <v>2</v>
      </c>
      <c r="F8" s="30">
        <v>-2.5000000000000001E-3</v>
      </c>
      <c r="G8" s="30">
        <v>-2.5000000000000001E-3</v>
      </c>
      <c r="H8" s="35"/>
      <c r="I8" s="35"/>
      <c r="J8" s="35"/>
      <c r="K8" s="35"/>
      <c r="L8" s="35"/>
      <c r="M8" s="35"/>
      <c r="N8" s="35"/>
      <c r="O8" s="35"/>
      <c r="P8" s="35"/>
      <c r="Q8" s="35"/>
    </row>
    <row r="9" spans="1:19" x14ac:dyDescent="0.2">
      <c r="A9" s="2" t="s">
        <v>11</v>
      </c>
      <c r="B9" s="21">
        <f t="shared" si="1"/>
        <v>1</v>
      </c>
      <c r="C9" s="2">
        <f t="shared" si="2"/>
        <v>5</v>
      </c>
      <c r="D9" s="2">
        <f t="shared" si="3"/>
        <v>5</v>
      </c>
      <c r="E9" s="13">
        <f t="shared" si="0"/>
        <v>11</v>
      </c>
      <c r="F9" s="30">
        <v>-5.0000000000000001E-3</v>
      </c>
      <c r="G9" s="30">
        <v>-2.5000000000000001E-3</v>
      </c>
      <c r="H9" s="30">
        <v>-5.0000000000000001E-3</v>
      </c>
      <c r="I9" s="30">
        <v>-2.5000000000000001E-3</v>
      </c>
      <c r="J9" s="30">
        <v>-2.5000000000000001E-3</v>
      </c>
      <c r="K9" s="30">
        <v>0</v>
      </c>
      <c r="L9" s="30">
        <v>0</v>
      </c>
      <c r="M9" s="30">
        <v>0</v>
      </c>
      <c r="N9" s="30">
        <v>0</v>
      </c>
      <c r="O9" s="30">
        <v>0</v>
      </c>
      <c r="P9" s="30">
        <v>2.5000000000000001E-3</v>
      </c>
      <c r="Q9" s="37"/>
    </row>
    <row r="10" spans="1:19" x14ac:dyDescent="0.2">
      <c r="A10" s="2" t="s">
        <v>3</v>
      </c>
      <c r="B10" s="21">
        <f t="shared" si="1"/>
        <v>0</v>
      </c>
      <c r="C10" s="2">
        <f t="shared" si="2"/>
        <v>2</v>
      </c>
      <c r="D10" s="2">
        <f t="shared" si="3"/>
        <v>0</v>
      </c>
      <c r="E10" s="13">
        <f t="shared" si="0"/>
        <v>2</v>
      </c>
      <c r="F10" s="30">
        <v>-2.5000000000000001E-3</v>
      </c>
      <c r="G10" s="30">
        <v>-2.5000000000000001E-3</v>
      </c>
      <c r="H10" s="35"/>
      <c r="I10" s="35"/>
      <c r="J10" s="35"/>
      <c r="K10" s="35"/>
      <c r="L10" s="35"/>
      <c r="M10" s="35"/>
      <c r="N10" s="35"/>
      <c r="O10" s="35"/>
      <c r="P10" s="35"/>
      <c r="Q10" s="35"/>
    </row>
    <row r="11" spans="1:19" x14ac:dyDescent="0.2">
      <c r="A11" s="2" t="s">
        <v>22</v>
      </c>
      <c r="B11" s="21">
        <f t="shared" si="1"/>
        <v>1</v>
      </c>
      <c r="C11" s="2">
        <f t="shared" si="2"/>
        <v>4</v>
      </c>
      <c r="D11" s="2">
        <f t="shared" si="3"/>
        <v>7</v>
      </c>
      <c r="E11" s="13">
        <f t="shared" si="0"/>
        <v>12</v>
      </c>
      <c r="F11" s="30">
        <v>-2.5000000000000001E-3</v>
      </c>
      <c r="G11" s="30">
        <v>-2.5000000000000001E-3</v>
      </c>
      <c r="H11" s="30">
        <v>-2.5000000000000001E-3</v>
      </c>
      <c r="I11" s="30">
        <v>-2.5000000000000001E-3</v>
      </c>
      <c r="J11" s="30">
        <v>0</v>
      </c>
      <c r="K11" s="30">
        <v>0</v>
      </c>
      <c r="L11" s="30">
        <v>0</v>
      </c>
      <c r="M11" s="30">
        <v>0</v>
      </c>
      <c r="N11" s="30">
        <v>0</v>
      </c>
      <c r="O11" s="30">
        <v>0</v>
      </c>
      <c r="P11" s="30">
        <v>2.5000000000000001E-3</v>
      </c>
      <c r="Q11" s="30">
        <v>0</v>
      </c>
    </row>
    <row r="12" spans="1:19" x14ac:dyDescent="0.2">
      <c r="A12" s="2" t="s">
        <v>21</v>
      </c>
      <c r="B12" s="21">
        <f t="shared" si="1"/>
        <v>2</v>
      </c>
      <c r="C12" s="2">
        <f t="shared" si="2"/>
        <v>3</v>
      </c>
      <c r="D12" s="2">
        <f t="shared" si="3"/>
        <v>7</v>
      </c>
      <c r="E12" s="13">
        <f t="shared" si="0"/>
        <v>12</v>
      </c>
      <c r="F12" s="30">
        <v>-2.5000000000000001E-3</v>
      </c>
      <c r="G12" s="30">
        <v>0</v>
      </c>
      <c r="H12" s="30">
        <v>-2.5000000000000001E-3</v>
      </c>
      <c r="I12" s="30">
        <v>-2.5000000000000001E-3</v>
      </c>
      <c r="J12" s="30">
        <v>0</v>
      </c>
      <c r="K12" s="30">
        <v>0</v>
      </c>
      <c r="L12" s="30">
        <v>0</v>
      </c>
      <c r="M12" s="30">
        <v>0</v>
      </c>
      <c r="N12" s="30">
        <v>0</v>
      </c>
      <c r="O12" s="30">
        <v>0</v>
      </c>
      <c r="P12" s="30">
        <v>2.5000000000000001E-3</v>
      </c>
      <c r="Q12" s="30">
        <v>2.5000000000000001E-3</v>
      </c>
    </row>
    <row r="13" spans="1:19" x14ac:dyDescent="0.2">
      <c r="A13" s="2" t="s">
        <v>10</v>
      </c>
      <c r="B13" s="21">
        <f t="shared" si="1"/>
        <v>2</v>
      </c>
      <c r="C13" s="2">
        <f t="shared" si="2"/>
        <v>4</v>
      </c>
      <c r="D13" s="2">
        <f t="shared" si="3"/>
        <v>6</v>
      </c>
      <c r="E13" s="13">
        <f t="shared" si="0"/>
        <v>12</v>
      </c>
      <c r="F13" s="30">
        <v>-5.0000000000000001E-3</v>
      </c>
      <c r="G13" s="30">
        <v>-5.0000000000000001E-3</v>
      </c>
      <c r="H13" s="30">
        <v>-5.0000000000000001E-3</v>
      </c>
      <c r="I13" s="30">
        <v>-5.0000000000000001E-3</v>
      </c>
      <c r="J13" s="30">
        <v>0</v>
      </c>
      <c r="K13" s="30">
        <v>0</v>
      </c>
      <c r="L13" s="30">
        <v>0</v>
      </c>
      <c r="M13" s="30">
        <v>0</v>
      </c>
      <c r="N13" s="30">
        <v>0</v>
      </c>
      <c r="O13" s="30">
        <v>0</v>
      </c>
      <c r="P13" s="30">
        <v>2.5000000000000001E-3</v>
      </c>
      <c r="Q13" s="30">
        <v>2.5000000000000001E-3</v>
      </c>
    </row>
    <row r="14" spans="1:19" x14ac:dyDescent="0.2">
      <c r="A14" s="2" t="s">
        <v>20</v>
      </c>
      <c r="B14" s="21">
        <f t="shared" si="1"/>
        <v>3</v>
      </c>
      <c r="C14" s="2">
        <f t="shared" si="2"/>
        <v>4</v>
      </c>
      <c r="D14" s="2">
        <f t="shared" si="3"/>
        <v>5</v>
      </c>
      <c r="E14" s="13">
        <f t="shared" si="0"/>
        <v>12</v>
      </c>
      <c r="F14" s="30">
        <v>-2.5000000000000001E-3</v>
      </c>
      <c r="G14" s="30">
        <v>-2.5000000000000001E-3</v>
      </c>
      <c r="H14" s="30">
        <v>-2.5000000000000001E-3</v>
      </c>
      <c r="I14" s="30">
        <v>-2.5000000000000001E-3</v>
      </c>
      <c r="J14" s="30">
        <v>0</v>
      </c>
      <c r="K14" s="30">
        <v>0</v>
      </c>
      <c r="L14" s="30">
        <v>0</v>
      </c>
      <c r="M14" s="30">
        <v>2.5000000000000001E-3</v>
      </c>
      <c r="N14" s="30">
        <v>0</v>
      </c>
      <c r="O14" s="30">
        <v>0</v>
      </c>
      <c r="P14" s="30">
        <v>2.5000000000000001E-3</v>
      </c>
      <c r="Q14" s="30">
        <v>2.5000000000000001E-3</v>
      </c>
    </row>
    <row r="15" spans="1:19" x14ac:dyDescent="0.2">
      <c r="A15" s="1"/>
      <c r="C15" s="8"/>
      <c r="D15" s="8"/>
      <c r="E15" s="8"/>
      <c r="F15" s="78"/>
      <c r="G15" s="78"/>
      <c r="H15" s="78"/>
    </row>
    <row r="16" spans="1:19" s="33" customFormat="1" x14ac:dyDescent="0.2">
      <c r="A16" s="32" t="s">
        <v>36</v>
      </c>
      <c r="B16" s="85"/>
      <c r="C16" s="86"/>
      <c r="D16" s="86"/>
      <c r="E16" s="86"/>
      <c r="F16" s="30">
        <v>-2.5000000000000001E-3</v>
      </c>
      <c r="G16" s="30">
        <v>-2.5000000000000001E-3</v>
      </c>
      <c r="H16" s="30">
        <v>-2.5000000000000001E-3</v>
      </c>
      <c r="I16" s="30">
        <v>-2.5000000000000001E-3</v>
      </c>
      <c r="J16" s="30">
        <v>0</v>
      </c>
      <c r="K16" s="30">
        <v>0</v>
      </c>
      <c r="L16" s="30">
        <v>0</v>
      </c>
      <c r="M16" s="30">
        <v>0</v>
      </c>
      <c r="N16" s="30">
        <v>0</v>
      </c>
      <c r="O16" s="30">
        <v>0</v>
      </c>
      <c r="P16" s="30">
        <v>2.5000000000000001E-3</v>
      </c>
      <c r="Q16" s="30">
        <v>2.5000000000000001E-3</v>
      </c>
    </row>
    <row r="17" spans="1:3" x14ac:dyDescent="0.2">
      <c r="A17" s="1"/>
    </row>
    <row r="18" spans="1:3" ht="13.5" thickBot="1" x14ac:dyDescent="0.25">
      <c r="A18" s="48" t="s">
        <v>24</v>
      </c>
    </row>
    <row r="19" spans="1:3" ht="13.5" thickBot="1" x14ac:dyDescent="0.25">
      <c r="A19" s="52"/>
      <c r="B19" s="83" t="s">
        <v>34</v>
      </c>
      <c r="C19" s="53"/>
    </row>
    <row r="20" spans="1:3" ht="6.75" customHeight="1" thickBot="1" x14ac:dyDescent="0.25">
      <c r="A20" s="49"/>
      <c r="C20" s="50"/>
    </row>
    <row r="21" spans="1:3" ht="13.5" thickBot="1" x14ac:dyDescent="0.25">
      <c r="A21" s="54"/>
      <c r="B21" s="83" t="s">
        <v>32</v>
      </c>
      <c r="C21" s="53"/>
    </row>
    <row r="22" spans="1:3" ht="6.75" customHeight="1" thickBot="1" x14ac:dyDescent="0.25">
      <c r="A22" s="49"/>
      <c r="C22" s="50"/>
    </row>
    <row r="23" spans="1:3" ht="13.5" thickBot="1" x14ac:dyDescent="0.25">
      <c r="A23" s="55"/>
      <c r="B23" s="83" t="s">
        <v>33</v>
      </c>
      <c r="C23" s="53"/>
    </row>
    <row r="24" spans="1:3" ht="6.75" customHeight="1" thickBot="1" x14ac:dyDescent="0.25">
      <c r="A24" s="56"/>
      <c r="C24" s="50"/>
    </row>
    <row r="25" spans="1:3" ht="44.25" customHeight="1" thickBot="1" x14ac:dyDescent="0.25">
      <c r="A25" s="64"/>
      <c r="B25" s="155" t="s">
        <v>35</v>
      </c>
      <c r="C25" s="156"/>
    </row>
    <row r="26" spans="1:3" ht="6.75" customHeight="1" thickBot="1" x14ac:dyDescent="0.25">
      <c r="A26" s="49"/>
      <c r="C26" s="50"/>
    </row>
    <row r="27" spans="1:3" ht="60" customHeight="1" thickBot="1" x14ac:dyDescent="0.25">
      <c r="A27" s="66"/>
      <c r="B27" s="157" t="s">
        <v>65</v>
      </c>
      <c r="C27" s="156"/>
    </row>
  </sheetData>
  <mergeCells count="2">
    <mergeCell ref="B25:C25"/>
    <mergeCell ref="B27:C27"/>
  </mergeCells>
  <conditionalFormatting sqref="A25 A27">
    <cfRule type="cellIs" dxfId="484" priority="1" stopIfTrue="1" operator="equal">
      <formula>"n/a"</formula>
    </cfRule>
    <cfRule type="cellIs" dxfId="483" priority="2" stopIfTrue="1" operator="equal">
      <formula>0</formula>
    </cfRule>
    <cfRule type="cellIs" dxfId="482" priority="3" stopIfTrue="1" operator="lessThan">
      <formula>0</formula>
    </cfRule>
  </conditionalFormatting>
  <conditionalFormatting sqref="F6:Q14 A25 A27 F16:Q16">
    <cfRule type="cellIs" dxfId="481" priority="19" stopIfTrue="1" operator="equal">
      <formula>"n/a"</formula>
    </cfRule>
  </conditionalFormatting>
  <conditionalFormatting sqref="F6:Q14 F16:Q16 A25 A27">
    <cfRule type="cellIs" dxfId="480" priority="20" stopIfTrue="1" operator="equal">
      <formula>0</formula>
    </cfRule>
    <cfRule type="cellIs" dxfId="479" priority="21" stopIfTrue="1" operator="lessThan">
      <formula>0</formula>
    </cfRule>
  </conditionalFormatting>
  <conditionalFormatting sqref="H8:Q8">
    <cfRule type="cellIs" dxfId="478" priority="16" stopIfTrue="1" operator="equal">
      <formula>"n/a"</formula>
    </cfRule>
    <cfRule type="cellIs" dxfId="477" priority="17" stopIfTrue="1" operator="equal">
      <formula>0</formula>
    </cfRule>
    <cfRule type="cellIs" dxfId="476" priority="18" stopIfTrue="1" operator="lessThan">
      <formula>0</formula>
    </cfRule>
  </conditionalFormatting>
  <conditionalFormatting sqref="H10:Q10">
    <cfRule type="cellIs" dxfId="475" priority="13" stopIfTrue="1" operator="equal">
      <formula>"n/a"</formula>
    </cfRule>
    <cfRule type="cellIs" dxfId="474" priority="14" stopIfTrue="1" operator="equal">
      <formula>0</formula>
    </cfRule>
    <cfRule type="cellIs" dxfId="473" priority="15" stopIfTrue="1" operator="lessThan">
      <formula>0</formula>
    </cfRule>
  </conditionalFormatting>
  <conditionalFormatting sqref="Q6">
    <cfRule type="cellIs" dxfId="472" priority="10" stopIfTrue="1" operator="equal">
      <formula>"n/a"</formula>
    </cfRule>
    <cfRule type="cellIs" dxfId="471" priority="11" stopIfTrue="1" operator="equal">
      <formula>0</formula>
    </cfRule>
    <cfRule type="cellIs" dxfId="470" priority="12" stopIfTrue="1" operator="lessThan">
      <formula>0</formula>
    </cfRule>
  </conditionalFormatting>
  <conditionalFormatting sqref="Q9">
    <cfRule type="cellIs" dxfId="469" priority="7" stopIfTrue="1" operator="equal">
      <formula>"n/a"</formula>
    </cfRule>
    <cfRule type="cellIs" dxfId="468" priority="8" stopIfTrue="1" operator="equal">
      <formula>0</formula>
    </cfRule>
    <cfRule type="cellIs" dxfId="467" priority="9"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29"/>
  <sheetViews>
    <sheetView zoomScaleNormal="100" workbookViewId="0">
      <pane xSplit="5" ySplit="5" topLeftCell="F6" activePane="bottomRight" state="frozen"/>
      <selection activeCell="B1" sqref="B1"/>
      <selection pane="topRight" activeCell="B1" sqref="B1"/>
      <selection pane="bottomLeft" activeCell="B1" sqref="B1"/>
      <selection pane="bottomRight" activeCell="F18" sqref="F18"/>
    </sheetView>
  </sheetViews>
  <sheetFormatPr defaultRowHeight="12.75" x14ac:dyDescent="0.2"/>
  <cols>
    <col min="1" max="1" width="42.7109375" customWidth="1"/>
    <col min="2" max="5" width="17.42578125" customWidth="1"/>
    <col min="6" max="11" width="17.28515625" style="6" customWidth="1"/>
    <col min="12" max="12" width="14.5703125" customWidth="1"/>
    <col min="13" max="13" width="14.7109375" customWidth="1"/>
    <col min="14" max="17" width="10.28515625" bestFit="1" customWidth="1"/>
  </cols>
  <sheetData>
    <row r="1" spans="1:19" ht="63" x14ac:dyDescent="0.25">
      <c r="A1" s="5" t="s">
        <v>54</v>
      </c>
      <c r="C1" s="4"/>
      <c r="D1" s="4"/>
      <c r="E1" s="4"/>
      <c r="F1" s="28"/>
      <c r="G1" s="28"/>
      <c r="H1" s="28"/>
    </row>
    <row r="2" spans="1:19" ht="12.75" customHeight="1" x14ac:dyDescent="0.25">
      <c r="A2" s="5"/>
      <c r="B2" s="14" t="s">
        <v>13</v>
      </c>
      <c r="C2" s="18" t="s">
        <v>15</v>
      </c>
      <c r="D2" s="12" t="s">
        <v>15</v>
      </c>
      <c r="E2" s="27" t="s">
        <v>18</v>
      </c>
      <c r="F2" s="28"/>
      <c r="G2"/>
      <c r="H2"/>
      <c r="I2"/>
      <c r="J2"/>
      <c r="K2"/>
    </row>
    <row r="3" spans="1:19" ht="12.75" customHeight="1" x14ac:dyDescent="0.2">
      <c r="A3" s="7"/>
      <c r="B3" s="15" t="s">
        <v>14</v>
      </c>
      <c r="C3" s="19" t="s">
        <v>16</v>
      </c>
      <c r="D3" s="11" t="s">
        <v>17</v>
      </c>
      <c r="E3" s="17" t="s">
        <v>19</v>
      </c>
      <c r="F3" s="29"/>
      <c r="G3"/>
      <c r="H3"/>
      <c r="I3"/>
      <c r="J3"/>
      <c r="K3"/>
    </row>
    <row r="4" spans="1:19" ht="12.75" customHeight="1" x14ac:dyDescent="0.2">
      <c r="A4" s="7"/>
      <c r="B4" s="90" t="s">
        <v>39</v>
      </c>
      <c r="C4" s="19" t="s">
        <v>40</v>
      </c>
      <c r="D4" s="11" t="s">
        <v>41</v>
      </c>
      <c r="E4" s="17" t="s">
        <v>42</v>
      </c>
      <c r="F4" s="29"/>
      <c r="G4"/>
      <c r="H4"/>
      <c r="I4"/>
      <c r="J4"/>
      <c r="K4"/>
    </row>
    <row r="5" spans="1:19" s="47" customFormat="1" x14ac:dyDescent="0.2">
      <c r="A5" s="43"/>
      <c r="B5" s="44"/>
      <c r="C5" s="45"/>
      <c r="D5" s="45"/>
      <c r="E5" s="44"/>
      <c r="F5" s="46">
        <v>40567</v>
      </c>
      <c r="G5" s="46">
        <v>40595</v>
      </c>
      <c r="H5" s="46">
        <v>40630</v>
      </c>
      <c r="I5" s="46">
        <v>40651</v>
      </c>
      <c r="J5" s="46">
        <v>40679</v>
      </c>
      <c r="K5" s="46">
        <v>40714</v>
      </c>
      <c r="L5" s="46">
        <v>40750</v>
      </c>
      <c r="M5" s="46">
        <v>40778</v>
      </c>
      <c r="N5" s="46">
        <v>40806</v>
      </c>
      <c r="O5" s="46">
        <v>40841</v>
      </c>
      <c r="P5" s="46">
        <v>40876</v>
      </c>
      <c r="Q5" s="46">
        <v>40897</v>
      </c>
      <c r="R5" s="77"/>
      <c r="S5" s="77"/>
    </row>
    <row r="6" spans="1:19" x14ac:dyDescent="0.2">
      <c r="A6" s="2" t="s">
        <v>9</v>
      </c>
      <c r="B6" s="21">
        <f>COUNTIF(F6:Q6,"&gt;0")</f>
        <v>0</v>
      </c>
      <c r="C6" s="2">
        <f>COUNTIF(F6:Q6,"&lt;0")</f>
        <v>2</v>
      </c>
      <c r="D6" s="2">
        <f>COUNTIF(F6:Q6,"0")</f>
        <v>0</v>
      </c>
      <c r="E6" s="13">
        <f t="shared" ref="E6:E16" si="0">SUM(B6:D6)</f>
        <v>2</v>
      </c>
      <c r="F6" s="30">
        <v>-2.5000000000000001E-3</v>
      </c>
      <c r="G6" s="30">
        <v>-2.5000000000000001E-3</v>
      </c>
      <c r="H6" s="35"/>
      <c r="I6" s="35"/>
      <c r="J6" s="35"/>
      <c r="K6" s="35"/>
      <c r="L6" s="35"/>
      <c r="M6" s="35"/>
      <c r="N6" s="35"/>
      <c r="O6" s="35"/>
      <c r="P6" s="35"/>
      <c r="Q6" s="35"/>
    </row>
    <row r="7" spans="1:19" x14ac:dyDescent="0.2">
      <c r="A7" s="2" t="s">
        <v>71</v>
      </c>
      <c r="B7" s="21">
        <f>COUNTIF(F7:Q7,"&gt;0")</f>
        <v>2</v>
      </c>
      <c r="C7" s="2">
        <f>COUNTIF(F7:Q7,"&lt;0")</f>
        <v>0</v>
      </c>
      <c r="D7" s="2">
        <f>COUNTIF(F7:Q7,"0")</f>
        <v>8</v>
      </c>
      <c r="E7" s="13">
        <f t="shared" si="0"/>
        <v>10</v>
      </c>
      <c r="F7" s="35"/>
      <c r="G7" s="35"/>
      <c r="H7" s="30">
        <v>0</v>
      </c>
      <c r="I7" s="30">
        <v>0</v>
      </c>
      <c r="J7" s="30">
        <v>0</v>
      </c>
      <c r="K7" s="30">
        <v>0</v>
      </c>
      <c r="L7" s="30">
        <v>0</v>
      </c>
      <c r="M7" s="30">
        <v>0</v>
      </c>
      <c r="N7" s="30">
        <v>0</v>
      </c>
      <c r="O7" s="30">
        <v>0</v>
      </c>
      <c r="P7" s="30">
        <v>5.0000000000000001E-3</v>
      </c>
      <c r="Q7" s="30">
        <v>5.0000000000000001E-3</v>
      </c>
    </row>
    <row r="8" spans="1:19" x14ac:dyDescent="0.2">
      <c r="A8" s="2" t="s">
        <v>12</v>
      </c>
      <c r="B8" s="21">
        <f>COUNTIF(F8:Q8,"&gt;0")</f>
        <v>1</v>
      </c>
      <c r="C8" s="2">
        <f t="shared" ref="C8:C16" si="1">COUNTIF(F8:Q8,"&lt;0")</f>
        <v>0</v>
      </c>
      <c r="D8" s="2">
        <f t="shared" ref="D8:D16" si="2">COUNTIF(F8:Q8,"0")</f>
        <v>1</v>
      </c>
      <c r="E8" s="13">
        <f t="shared" si="0"/>
        <v>2</v>
      </c>
      <c r="F8" s="30">
        <v>2.5000000000000001E-3</v>
      </c>
      <c r="G8" s="30">
        <v>0</v>
      </c>
      <c r="H8" s="35"/>
      <c r="I8" s="35"/>
      <c r="J8" s="35"/>
      <c r="K8" s="35"/>
      <c r="L8" s="35"/>
      <c r="M8" s="35"/>
      <c r="N8" s="35"/>
      <c r="O8" s="35"/>
      <c r="P8" s="35"/>
      <c r="Q8" s="35"/>
    </row>
    <row r="9" spans="1:19" x14ac:dyDescent="0.2">
      <c r="A9" s="6" t="s">
        <v>61</v>
      </c>
      <c r="B9" s="21">
        <f>COUNTIF(F9:Q9,"&gt;0")</f>
        <v>2</v>
      </c>
      <c r="C9" s="2">
        <f>COUNTIF(F9:Q9,"&lt;0")</f>
        <v>0</v>
      </c>
      <c r="D9" s="2">
        <f>COUNTIF(F9:Q9,"0")</f>
        <v>8</v>
      </c>
      <c r="E9" s="13">
        <f t="shared" si="0"/>
        <v>10</v>
      </c>
      <c r="F9" s="35"/>
      <c r="G9" s="35"/>
      <c r="H9" s="30">
        <v>0</v>
      </c>
      <c r="I9" s="30">
        <v>0</v>
      </c>
      <c r="J9" s="30">
        <v>0</v>
      </c>
      <c r="K9" s="30">
        <v>0</v>
      </c>
      <c r="L9" s="30">
        <v>0</v>
      </c>
      <c r="M9" s="30">
        <v>0</v>
      </c>
      <c r="N9" s="30">
        <v>0</v>
      </c>
      <c r="O9" s="30">
        <v>0</v>
      </c>
      <c r="P9" s="30">
        <v>5.0000000000000001E-3</v>
      </c>
      <c r="Q9" s="30">
        <v>5.0000000000000001E-3</v>
      </c>
    </row>
    <row r="10" spans="1:19" x14ac:dyDescent="0.2">
      <c r="A10" s="2" t="s">
        <v>11</v>
      </c>
      <c r="B10" s="21">
        <f t="shared" ref="B10:B16" si="3">COUNTIF(F10:Q10,"&gt;0")</f>
        <v>0</v>
      </c>
      <c r="C10" s="2">
        <f t="shared" si="1"/>
        <v>0</v>
      </c>
      <c r="D10" s="2">
        <f t="shared" si="2"/>
        <v>2</v>
      </c>
      <c r="E10" s="13">
        <f t="shared" si="0"/>
        <v>2</v>
      </c>
      <c r="F10" s="30">
        <v>0</v>
      </c>
      <c r="G10" s="30">
        <v>0</v>
      </c>
      <c r="H10" s="35"/>
      <c r="I10" s="35"/>
      <c r="J10" s="35"/>
      <c r="K10" s="35"/>
      <c r="L10" s="35"/>
      <c r="M10" s="35"/>
      <c r="N10" s="35"/>
      <c r="O10" s="35"/>
      <c r="P10" s="35"/>
      <c r="Q10" s="35"/>
    </row>
    <row r="11" spans="1:19" x14ac:dyDescent="0.2">
      <c r="A11" s="2" t="s">
        <v>62</v>
      </c>
      <c r="B11" s="21">
        <f t="shared" si="3"/>
        <v>2</v>
      </c>
      <c r="C11" s="2">
        <f t="shared" si="1"/>
        <v>0</v>
      </c>
      <c r="D11" s="2">
        <f t="shared" si="2"/>
        <v>8</v>
      </c>
      <c r="E11" s="13">
        <f t="shared" si="0"/>
        <v>10</v>
      </c>
      <c r="F11" s="35"/>
      <c r="G11" s="35"/>
      <c r="H11" s="30">
        <v>0</v>
      </c>
      <c r="I11" s="30">
        <v>0</v>
      </c>
      <c r="J11" s="30">
        <v>0</v>
      </c>
      <c r="K11" s="30">
        <v>0</v>
      </c>
      <c r="L11" s="30">
        <v>0</v>
      </c>
      <c r="M11" s="30">
        <v>0</v>
      </c>
      <c r="N11" s="30">
        <v>0</v>
      </c>
      <c r="O11" s="30">
        <v>0</v>
      </c>
      <c r="P11" s="30">
        <v>5.0000000000000001E-3</v>
      </c>
      <c r="Q11" s="30">
        <v>2.5000000000000001E-3</v>
      </c>
    </row>
    <row r="12" spans="1:19" x14ac:dyDescent="0.2">
      <c r="A12" s="2" t="s">
        <v>22</v>
      </c>
      <c r="B12" s="21">
        <f t="shared" si="3"/>
        <v>2</v>
      </c>
      <c r="C12" s="2">
        <f t="shared" si="1"/>
        <v>0</v>
      </c>
      <c r="D12" s="2">
        <f t="shared" si="2"/>
        <v>10</v>
      </c>
      <c r="E12" s="13">
        <f t="shared" si="0"/>
        <v>12</v>
      </c>
      <c r="F12" s="30">
        <v>0</v>
      </c>
      <c r="G12" s="30">
        <v>0</v>
      </c>
      <c r="H12" s="30">
        <v>0</v>
      </c>
      <c r="I12" s="30">
        <v>0</v>
      </c>
      <c r="J12" s="30">
        <v>0</v>
      </c>
      <c r="K12" s="30">
        <v>0</v>
      </c>
      <c r="L12" s="30">
        <v>0</v>
      </c>
      <c r="M12" s="30">
        <v>0</v>
      </c>
      <c r="N12" s="30">
        <v>0</v>
      </c>
      <c r="O12" s="30">
        <v>0</v>
      </c>
      <c r="P12" s="30">
        <v>5.0000000000000001E-3</v>
      </c>
      <c r="Q12" s="30">
        <v>5.0000000000000001E-3</v>
      </c>
    </row>
    <row r="13" spans="1:19" x14ac:dyDescent="0.2">
      <c r="A13" s="2" t="s">
        <v>21</v>
      </c>
      <c r="B13" s="21">
        <f t="shared" si="3"/>
        <v>5</v>
      </c>
      <c r="C13" s="2">
        <f t="shared" si="1"/>
        <v>0</v>
      </c>
      <c r="D13" s="2">
        <f t="shared" si="2"/>
        <v>7</v>
      </c>
      <c r="E13" s="13">
        <f t="shared" si="0"/>
        <v>12</v>
      </c>
      <c r="F13" s="30">
        <v>2.5000000000000001E-3</v>
      </c>
      <c r="G13" s="30">
        <v>0</v>
      </c>
      <c r="H13" s="30">
        <v>0</v>
      </c>
      <c r="I13" s="30">
        <v>0</v>
      </c>
      <c r="J13" s="30">
        <v>0</v>
      </c>
      <c r="K13" s="30">
        <v>0</v>
      </c>
      <c r="L13" s="30">
        <v>0</v>
      </c>
      <c r="M13" s="30">
        <v>0</v>
      </c>
      <c r="N13" s="30">
        <v>2.5000000000000001E-3</v>
      </c>
      <c r="O13" s="30">
        <v>2.5000000000000001E-3</v>
      </c>
      <c r="P13" s="30">
        <v>5.0000000000000001E-3</v>
      </c>
      <c r="Q13" s="30">
        <v>5.0000000000000001E-3</v>
      </c>
    </row>
    <row r="14" spans="1:19" x14ac:dyDescent="0.2">
      <c r="A14" s="2" t="s">
        <v>64</v>
      </c>
      <c r="B14" s="21">
        <f t="shared" si="3"/>
        <v>2</v>
      </c>
      <c r="C14" s="2">
        <f t="shared" si="1"/>
        <v>0</v>
      </c>
      <c r="D14" s="2">
        <f>COUNTIF(F14:Q14,"0")</f>
        <v>7</v>
      </c>
      <c r="E14" s="13">
        <f t="shared" si="0"/>
        <v>9</v>
      </c>
      <c r="F14" s="35"/>
      <c r="G14" s="35"/>
      <c r="H14" s="35"/>
      <c r="I14" s="30">
        <v>0</v>
      </c>
      <c r="J14" s="30">
        <v>0</v>
      </c>
      <c r="K14" s="30">
        <v>0</v>
      </c>
      <c r="L14" s="30">
        <v>0</v>
      </c>
      <c r="M14" s="30">
        <v>0</v>
      </c>
      <c r="N14" s="30">
        <v>0</v>
      </c>
      <c r="O14" s="30">
        <v>0</v>
      </c>
      <c r="P14" s="30">
        <v>5.0000000000000001E-3</v>
      </c>
      <c r="Q14" s="30">
        <v>2.5000000000000001E-3</v>
      </c>
    </row>
    <row r="15" spans="1:19" x14ac:dyDescent="0.2">
      <c r="A15" s="2" t="s">
        <v>10</v>
      </c>
      <c r="B15" s="21">
        <f t="shared" si="3"/>
        <v>1</v>
      </c>
      <c r="C15" s="2">
        <f t="shared" si="1"/>
        <v>0</v>
      </c>
      <c r="D15" s="2">
        <f t="shared" si="2"/>
        <v>1</v>
      </c>
      <c r="E15" s="13">
        <f t="shared" si="0"/>
        <v>2</v>
      </c>
      <c r="F15" s="30">
        <v>2.5000000000000001E-3</v>
      </c>
      <c r="G15" s="30">
        <v>0</v>
      </c>
      <c r="H15" s="35"/>
      <c r="I15" s="35"/>
      <c r="J15" s="35"/>
      <c r="K15" s="35"/>
      <c r="L15" s="35"/>
      <c r="M15" s="35"/>
      <c r="N15" s="35"/>
      <c r="O15" s="35"/>
      <c r="P15" s="35"/>
      <c r="Q15" s="35"/>
    </row>
    <row r="16" spans="1:19" x14ac:dyDescent="0.2">
      <c r="A16" s="2" t="s">
        <v>20</v>
      </c>
      <c r="B16" s="21">
        <f t="shared" si="3"/>
        <v>3</v>
      </c>
      <c r="C16" s="2">
        <f t="shared" si="1"/>
        <v>0</v>
      </c>
      <c r="D16" s="2">
        <f t="shared" si="2"/>
        <v>9</v>
      </c>
      <c r="E16" s="13">
        <f t="shared" si="0"/>
        <v>12</v>
      </c>
      <c r="F16" s="30">
        <v>2.5000000000000001E-3</v>
      </c>
      <c r="G16" s="30">
        <v>0</v>
      </c>
      <c r="H16" s="30">
        <v>0</v>
      </c>
      <c r="I16" s="30">
        <v>0</v>
      </c>
      <c r="J16" s="30">
        <v>0</v>
      </c>
      <c r="K16" s="30">
        <v>0</v>
      </c>
      <c r="L16" s="30">
        <v>0</v>
      </c>
      <c r="M16" s="30">
        <v>0</v>
      </c>
      <c r="N16" s="30">
        <v>0</v>
      </c>
      <c r="O16" s="30">
        <v>0</v>
      </c>
      <c r="P16" s="30">
        <v>5.0000000000000001E-3</v>
      </c>
      <c r="Q16" s="30">
        <v>5.0000000000000001E-3</v>
      </c>
    </row>
    <row r="17" spans="1:17" x14ac:dyDescent="0.2">
      <c r="A17" s="1"/>
      <c r="C17" s="8"/>
      <c r="D17" s="8"/>
      <c r="E17" s="8"/>
      <c r="F17" s="78"/>
      <c r="G17" s="78"/>
      <c r="H17" s="78"/>
      <c r="I17"/>
      <c r="J17"/>
      <c r="K17"/>
    </row>
    <row r="18" spans="1:17" s="33" customFormat="1" x14ac:dyDescent="0.2">
      <c r="A18" s="32" t="s">
        <v>36</v>
      </c>
      <c r="B18" s="85"/>
      <c r="C18" s="86"/>
      <c r="D18" s="86"/>
      <c r="E18" s="86"/>
      <c r="F18" s="30">
        <v>2.5000000000000001E-3</v>
      </c>
      <c r="G18" s="30">
        <v>0</v>
      </c>
      <c r="H18" s="30">
        <v>0</v>
      </c>
      <c r="I18" s="30">
        <v>0</v>
      </c>
      <c r="J18" s="30">
        <v>0</v>
      </c>
      <c r="K18" s="30">
        <v>0</v>
      </c>
      <c r="L18" s="30">
        <v>0</v>
      </c>
      <c r="M18" s="30">
        <v>0</v>
      </c>
      <c r="N18" s="30">
        <v>0</v>
      </c>
      <c r="O18" s="30">
        <v>0</v>
      </c>
      <c r="P18" s="30">
        <v>5.0000000000000001E-3</v>
      </c>
      <c r="Q18" s="30">
        <v>5.0000000000000001E-3</v>
      </c>
    </row>
    <row r="19" spans="1:17" x14ac:dyDescent="0.2">
      <c r="A19" s="1"/>
      <c r="G19"/>
      <c r="H19"/>
      <c r="I19"/>
      <c r="J19"/>
      <c r="K19"/>
    </row>
    <row r="20" spans="1:17" ht="13.5" thickBot="1" x14ac:dyDescent="0.25">
      <c r="A20" s="48" t="s">
        <v>24</v>
      </c>
      <c r="G20"/>
      <c r="H20"/>
      <c r="I20"/>
      <c r="J20"/>
      <c r="K20"/>
    </row>
    <row r="21" spans="1:17" ht="13.5" thickBot="1" x14ac:dyDescent="0.25">
      <c r="A21" s="52"/>
      <c r="B21" s="83" t="s">
        <v>34</v>
      </c>
      <c r="C21" s="53"/>
    </row>
    <row r="22" spans="1:17" ht="6.75" customHeight="1" thickBot="1" x14ac:dyDescent="0.25">
      <c r="A22" s="49"/>
      <c r="C22" s="50"/>
    </row>
    <row r="23" spans="1:17" ht="13.5" thickBot="1" x14ac:dyDescent="0.25">
      <c r="A23" s="54"/>
      <c r="B23" s="83" t="s">
        <v>32</v>
      </c>
      <c r="C23" s="53"/>
    </row>
    <row r="24" spans="1:17" ht="6.75" customHeight="1" thickBot="1" x14ac:dyDescent="0.25">
      <c r="A24" s="49"/>
      <c r="C24" s="50"/>
    </row>
    <row r="25" spans="1:17" ht="13.5" thickBot="1" x14ac:dyDescent="0.25">
      <c r="A25" s="55"/>
      <c r="B25" s="83" t="s">
        <v>33</v>
      </c>
      <c r="C25" s="53"/>
    </row>
    <row r="26" spans="1:17" ht="6.75" customHeight="1" thickBot="1" x14ac:dyDescent="0.25">
      <c r="A26" s="56"/>
      <c r="C26" s="50"/>
    </row>
    <row r="27" spans="1:17" ht="44.25" customHeight="1" thickBot="1" x14ac:dyDescent="0.25">
      <c r="A27" s="64"/>
      <c r="B27" s="155" t="s">
        <v>35</v>
      </c>
      <c r="C27" s="156"/>
    </row>
    <row r="28" spans="1:17" ht="6.75" customHeight="1" thickBot="1" x14ac:dyDescent="0.25">
      <c r="A28" s="49"/>
      <c r="C28" s="50"/>
    </row>
    <row r="29" spans="1:17" ht="60" customHeight="1" thickBot="1" x14ac:dyDescent="0.25">
      <c r="A29" s="66"/>
      <c r="B29" s="157" t="s">
        <v>65</v>
      </c>
      <c r="C29" s="156"/>
    </row>
  </sheetData>
  <mergeCells count="2">
    <mergeCell ref="B27:C27"/>
    <mergeCell ref="B29:C29"/>
  </mergeCells>
  <conditionalFormatting sqref="A27 A29">
    <cfRule type="cellIs" dxfId="466" priority="98" stopIfTrue="1" operator="equal">
      <formula>"n/a"</formula>
    </cfRule>
    <cfRule type="cellIs" dxfId="465" priority="99" stopIfTrue="1" operator="equal">
      <formula>0</formula>
    </cfRule>
    <cfRule type="cellIs" dxfId="464" priority="100" stopIfTrue="1" operator="lessThan">
      <formula>0</formula>
    </cfRule>
  </conditionalFormatting>
  <conditionalFormatting sqref="F18:P18">
    <cfRule type="cellIs" dxfId="463" priority="52" stopIfTrue="1" operator="equal">
      <formula>"n/a"</formula>
    </cfRule>
    <cfRule type="cellIs" dxfId="462" priority="53" stopIfTrue="1" operator="equal">
      <formula>0</formula>
    </cfRule>
    <cfRule type="cellIs" dxfId="461" priority="54" stopIfTrue="1" operator="lessThan">
      <formula>0</formula>
    </cfRule>
  </conditionalFormatting>
  <conditionalFormatting sqref="F6:Q16 P18:Q18">
    <cfRule type="cellIs" dxfId="460" priority="25" stopIfTrue="1" operator="equal">
      <formula>"n/a"</formula>
    </cfRule>
    <cfRule type="cellIs" dxfId="459" priority="26" stopIfTrue="1" operator="equal">
      <formula>0</formula>
    </cfRule>
    <cfRule type="cellIs" dxfId="458" priority="27" stopIfTrue="1" operator="lessThan">
      <formula>0</formula>
    </cfRule>
  </conditionalFormatting>
  <conditionalFormatting sqref="P7:Q7">
    <cfRule type="cellIs" dxfId="457" priority="22" stopIfTrue="1" operator="equal">
      <formula>"n/a"</formula>
    </cfRule>
    <cfRule type="cellIs" dxfId="456" priority="23" stopIfTrue="1" operator="equal">
      <formula>0</formula>
    </cfRule>
    <cfRule type="cellIs" dxfId="455" priority="24" stopIfTrue="1" operator="lessThan">
      <formula>0</formula>
    </cfRule>
  </conditionalFormatting>
  <conditionalFormatting sqref="P9:Q9">
    <cfRule type="cellIs" dxfId="454" priority="19" stopIfTrue="1" operator="equal">
      <formula>"n/a"</formula>
    </cfRule>
    <cfRule type="cellIs" dxfId="453" priority="20" stopIfTrue="1" operator="equal">
      <formula>0</formula>
    </cfRule>
    <cfRule type="cellIs" dxfId="452" priority="21" stopIfTrue="1" operator="lessThan">
      <formula>0</formula>
    </cfRule>
  </conditionalFormatting>
  <conditionalFormatting sqref="P11:Q14">
    <cfRule type="cellIs" dxfId="451" priority="7" stopIfTrue="1" operator="equal">
      <formula>"n/a"</formula>
    </cfRule>
    <cfRule type="cellIs" dxfId="450" priority="8" stopIfTrue="1" operator="equal">
      <formula>0</formula>
    </cfRule>
    <cfRule type="cellIs" dxfId="449" priority="9" stopIfTrue="1" operator="lessThan">
      <formula>0</formula>
    </cfRule>
  </conditionalFormatting>
  <conditionalFormatting sqref="P16:Q16">
    <cfRule type="cellIs" dxfId="448" priority="4" stopIfTrue="1" operator="equal">
      <formula>"n/a"</formula>
    </cfRule>
    <cfRule type="cellIs" dxfId="447" priority="5" stopIfTrue="1" operator="equal">
      <formula>0</formula>
    </cfRule>
    <cfRule type="cellIs" dxfId="446" priority="6" stopIfTrue="1" operator="lessThan">
      <formula>0</formula>
    </cfRule>
  </conditionalFormatting>
  <conditionalFormatting sqref="Q18">
    <cfRule type="cellIs" dxfId="445" priority="1" stopIfTrue="1" operator="equal">
      <formula>"n/a"</formula>
    </cfRule>
    <cfRule type="cellIs" dxfId="444" priority="2" stopIfTrue="1" operator="equal">
      <formula>0</formula>
    </cfRule>
    <cfRule type="cellIs" dxfId="443" priority="3"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0"/>
  <sheetViews>
    <sheetView zoomScale="85" zoomScaleNormal="85" workbookViewId="0">
      <selection activeCell="F18" sqref="F18:H18"/>
    </sheetView>
  </sheetViews>
  <sheetFormatPr defaultRowHeight="12.75" x14ac:dyDescent="0.2"/>
  <cols>
    <col min="1" max="1" width="17.140625" customWidth="1"/>
  </cols>
  <sheetData>
    <row r="1" spans="1:12" x14ac:dyDescent="0.2">
      <c r="B1" t="str">
        <f>'2005-től(2005-present)'!B3</f>
        <v>emelésre</v>
      </c>
      <c r="C1" t="str">
        <f>'2005-től(2005-present)'!C3</f>
        <v>csökkentésre</v>
      </c>
      <c r="D1" t="str">
        <f>'2005-től(2005-present)'!D3</f>
        <v>tartásra</v>
      </c>
      <c r="F1" t="s">
        <v>14</v>
      </c>
      <c r="G1" t="s">
        <v>16</v>
      </c>
      <c r="H1" t="s">
        <v>17</v>
      </c>
      <c r="J1" t="s">
        <v>56</v>
      </c>
    </row>
    <row r="2" spans="1:12" x14ac:dyDescent="0.2">
      <c r="B2" t="str">
        <f>'2005-től(2005-present)'!B4</f>
        <v>(Voted to increase)</v>
      </c>
      <c r="C2" t="str">
        <f>'2005-től(2005-present)'!C4</f>
        <v>(Voted to reduce)</v>
      </c>
      <c r="D2" t="str">
        <f>'2005-től(2005-present)'!D4</f>
        <v>(Voted to maintain)</v>
      </c>
      <c r="F2" t="s">
        <v>39</v>
      </c>
      <c r="G2" t="s">
        <v>40</v>
      </c>
      <c r="H2" t="s">
        <v>41</v>
      </c>
    </row>
    <row r="4" spans="1:12" x14ac:dyDescent="0.2">
      <c r="A4" t="str">
        <f>'2005-től(2005-present)'!A6</f>
        <v>Adamecz Péter</v>
      </c>
      <c r="B4">
        <f>'2005-től(2005-present)'!B6</f>
        <v>9</v>
      </c>
      <c r="C4">
        <f>'2005-től(2005-present)'!C6</f>
        <v>0</v>
      </c>
      <c r="D4">
        <f>'2005-től(2005-present)'!D6</f>
        <v>12</v>
      </c>
      <c r="F4">
        <f>'2005.10-2005.12'!B6+'2006'!B6+'2007'!B6</f>
        <v>9</v>
      </c>
      <c r="G4">
        <f>'2005.10-2005.12'!C6+'2006'!C6+'2007'!C6</f>
        <v>0</v>
      </c>
      <c r="H4" s="79">
        <f>'2005.10-2005.12'!D6+'2006'!D6+'2007'!D6</f>
        <v>12</v>
      </c>
      <c r="J4">
        <f>F4-B4</f>
        <v>0</v>
      </c>
      <c r="K4">
        <f t="shared" ref="K4:L19" si="0">G4-C4</f>
        <v>0</v>
      </c>
      <c r="L4">
        <f t="shared" si="0"/>
        <v>0</v>
      </c>
    </row>
    <row r="5" spans="1:12" x14ac:dyDescent="0.2">
      <c r="A5" t="str">
        <f>'2005-től(2005-present)'!A7</f>
        <v>Auth Henrik</v>
      </c>
      <c r="B5">
        <f>'2005-től(2005-present)'!B7</f>
        <v>9</v>
      </c>
      <c r="C5">
        <f>'2005-től(2005-present)'!C7</f>
        <v>0</v>
      </c>
      <c r="D5">
        <f>'2005-től(2005-present)'!D7</f>
        <v>11</v>
      </c>
      <c r="F5">
        <f>'2005.10-2005.12'!B7+'2006'!B7+'2007'!B7</f>
        <v>9</v>
      </c>
      <c r="G5">
        <f>'2005.10-2005.12'!C7+'2006'!C7+'2007'!C7</f>
        <v>0</v>
      </c>
      <c r="H5" s="79">
        <f>'2005.10-2005.12'!D7+'2006'!D7+'2007'!D7</f>
        <v>11</v>
      </c>
      <c r="J5">
        <f t="shared" ref="J5:J19" si="1">F5-B5</f>
        <v>0</v>
      </c>
      <c r="K5">
        <f t="shared" si="0"/>
        <v>0</v>
      </c>
      <c r="L5">
        <f t="shared" si="0"/>
        <v>0</v>
      </c>
    </row>
    <row r="6" spans="1:12" x14ac:dyDescent="0.2">
      <c r="A6" t="str">
        <f>'2005-től(2005-present)'!A10</f>
        <v>Bánfi Tamás</v>
      </c>
      <c r="B6">
        <f>'2005-től(2005-present)'!B10</f>
        <v>4</v>
      </c>
      <c r="C6">
        <f>'2005-től(2005-present)'!C10</f>
        <v>35</v>
      </c>
      <c r="D6">
        <f>'2005-től(2005-present)'!D10</f>
        <v>25</v>
      </c>
      <c r="F6">
        <f>'2005.10-2005.12'!B8+'2006'!B8+'2007'!B8+'2008'!B6+'2009'!B6+'2010'!B6+'2011'!B6</f>
        <v>4</v>
      </c>
      <c r="G6">
        <f>'2005.10-2005.12'!C8+'2006'!C8+'2007'!C8+'2008'!C6+'2009'!C6+'2010'!C6+'2011'!C6</f>
        <v>35</v>
      </c>
      <c r="H6">
        <f>'2005.10-2005.12'!D8+'2006'!D8+'2007'!D8+'2008'!D6+'2009'!D6+'2010'!D6+'2011'!D6</f>
        <v>25</v>
      </c>
      <c r="J6">
        <f t="shared" si="1"/>
        <v>0</v>
      </c>
      <c r="K6">
        <f t="shared" si="0"/>
        <v>0</v>
      </c>
      <c r="L6">
        <f t="shared" si="0"/>
        <v>0</v>
      </c>
    </row>
    <row r="7" spans="1:12" x14ac:dyDescent="0.2">
      <c r="A7" t="str">
        <f>'2005-től(2005-present)'!A11</f>
        <v>Bihari Péter</v>
      </c>
      <c r="B7">
        <f>'2005-től(2005-present)'!B11</f>
        <v>11</v>
      </c>
      <c r="C7">
        <f>'2005-től(2005-present)'!C11</f>
        <v>20</v>
      </c>
      <c r="D7">
        <f>'2005-től(2005-present)'!D11</f>
        <v>34</v>
      </c>
      <c r="F7">
        <f>'2005.10-2005.12'!B9+'2006'!B9+'2007'!B9+'2008'!B7+'2009'!B7+'2010'!B7+'2011'!B8</f>
        <v>11</v>
      </c>
      <c r="G7">
        <f>'2005.10-2005.12'!C9+'2006'!C9+'2007'!C9+'2008'!C7+'2009'!C7+'2010'!C7+'2011'!C8</f>
        <v>20</v>
      </c>
      <c r="H7">
        <f>'2005.10-2005.12'!D9+'2006'!D9+'2007'!D9+'2008'!D7+'2009'!D7+'2010'!D7+'2011'!D8</f>
        <v>34</v>
      </c>
      <c r="J7">
        <f t="shared" si="1"/>
        <v>0</v>
      </c>
      <c r="K7">
        <f t="shared" si="0"/>
        <v>0</v>
      </c>
      <c r="L7">
        <f t="shared" si="0"/>
        <v>0</v>
      </c>
    </row>
    <row r="8" spans="1:12" x14ac:dyDescent="0.2">
      <c r="A8" t="str">
        <f>'2005-től(2005-present)'!A12</f>
        <v>Bihari Vilmos</v>
      </c>
      <c r="B8">
        <f>'2005-től(2005-present)'!B12</f>
        <v>7</v>
      </c>
      <c r="C8">
        <f>'2005-től(2005-present)'!C12</f>
        <v>18</v>
      </c>
      <c r="D8">
        <f>'2005-től(2005-present)'!D12</f>
        <v>26</v>
      </c>
      <c r="F8">
        <f>'2005.10-2005.12'!B10+'2006'!B10+'2007'!B10+'2008'!B8+'2009'!B8+'2010'!B8</f>
        <v>7</v>
      </c>
      <c r="G8">
        <f>'2005.10-2005.12'!C10+'2006'!C10+'2007'!C10+'2008'!C8+'2009'!C8+'2010'!C8</f>
        <v>18</v>
      </c>
      <c r="H8" s="79">
        <f>'2005.10-2005.12'!D10+'2006'!D10+'2007'!D10+'2008'!D8+'2009'!D8+'2010'!D8</f>
        <v>26</v>
      </c>
      <c r="J8">
        <f t="shared" si="1"/>
        <v>0</v>
      </c>
      <c r="K8">
        <f t="shared" si="0"/>
        <v>0</v>
      </c>
      <c r="L8">
        <f t="shared" si="0"/>
        <v>0</v>
      </c>
    </row>
    <row r="9" spans="1:12" x14ac:dyDescent="0.2">
      <c r="A9" t="str">
        <f>'2005-től(2005-present)'!A15</f>
        <v>Csáki Csaba</v>
      </c>
      <c r="B9">
        <f>'2005-től(2005-present)'!B15</f>
        <v>5</v>
      </c>
      <c r="C9">
        <f>'2005-től(2005-present)'!C15</f>
        <v>16</v>
      </c>
      <c r="D9">
        <f>'2005-től(2005-present)'!D15</f>
        <v>39</v>
      </c>
      <c r="F9">
        <f>'2005.10-2005.12'!B11+'2006'!B11+'2007'!B11+'2008'!B9+'2009'!B9+'2010'!B9+'2011'!B10</f>
        <v>5</v>
      </c>
      <c r="G9">
        <f>'2005.10-2005.12'!C11+'2006'!C11+'2007'!C11+'2008'!C9+'2009'!C9+'2010'!C9+'2011'!C10</f>
        <v>16</v>
      </c>
      <c r="H9">
        <f>'2005.10-2005.12'!D11+'2006'!D11+'2007'!D11+'2008'!D9+'2009'!D9+'2010'!D9+'2011'!D10</f>
        <v>39</v>
      </c>
      <c r="J9">
        <f t="shared" si="1"/>
        <v>0</v>
      </c>
      <c r="K9">
        <f t="shared" si="0"/>
        <v>0</v>
      </c>
      <c r="L9">
        <f t="shared" si="0"/>
        <v>0</v>
      </c>
    </row>
    <row r="10" spans="1:12" x14ac:dyDescent="0.2">
      <c r="A10" t="str">
        <f>'2005-től(2005-present)'!A18</f>
        <v>Hardy Ilona</v>
      </c>
      <c r="B10">
        <f>'2005-től(2005-present)'!B18</f>
        <v>7</v>
      </c>
      <c r="C10">
        <f>'2005-től(2005-present)'!C18</f>
        <v>14</v>
      </c>
      <c r="D10">
        <f>'2005-től(2005-present)'!D18</f>
        <v>31</v>
      </c>
      <c r="F10">
        <f>'2005.10-2005.12'!B12+'2006'!B12+'2007'!B12+'2008'!B10+'2009'!B10+'2010'!B10</f>
        <v>7</v>
      </c>
      <c r="G10">
        <f>'2005.10-2005.12'!C12+'2006'!C12+'2007'!C12+'2008'!C10+'2009'!C10+'2010'!C10</f>
        <v>14</v>
      </c>
      <c r="H10">
        <f>'2005.10-2005.12'!D12+'2006'!D12+'2007'!D12+'2008'!D10+'2009'!D10+'2010'!D10</f>
        <v>31</v>
      </c>
      <c r="J10">
        <f t="shared" si="1"/>
        <v>0</v>
      </c>
      <c r="K10">
        <f t="shared" si="0"/>
        <v>0</v>
      </c>
      <c r="L10">
        <f t="shared" si="0"/>
        <v>0</v>
      </c>
    </row>
    <row r="11" spans="1:12" x14ac:dyDescent="0.2">
      <c r="A11" t="str">
        <f>'2005-től(2005-present)'!A19</f>
        <v>Járai Zsigmond</v>
      </c>
      <c r="B11">
        <f>'2005-től(2005-present)'!B19</f>
        <v>8</v>
      </c>
      <c r="C11">
        <f>'2005-től(2005-present)'!C19</f>
        <v>0</v>
      </c>
      <c r="D11">
        <f>'2005-től(2005-present)'!D19</f>
        <v>9</v>
      </c>
      <c r="F11">
        <f>'2005.10-2005.12'!B13+'2006'!B13+'2007'!B13</f>
        <v>8</v>
      </c>
      <c r="G11">
        <f>'2005.10-2005.12'!C13+'2006'!C13+'2007'!C13</f>
        <v>0</v>
      </c>
      <c r="H11" s="79">
        <f>'2005.10-2005.12'!D13+'2006'!D13+'2007'!D13</f>
        <v>9</v>
      </c>
      <c r="J11">
        <f t="shared" si="1"/>
        <v>0</v>
      </c>
      <c r="K11">
        <f t="shared" si="0"/>
        <v>0</v>
      </c>
      <c r="L11">
        <f t="shared" si="0"/>
        <v>0</v>
      </c>
    </row>
    <row r="12" spans="1:12" x14ac:dyDescent="0.2">
      <c r="A12" t="str">
        <f>'2005-től(2005-present)'!A20</f>
        <v>Kádár Béla</v>
      </c>
      <c r="B12">
        <f>'2005-től(2005-present)'!B20</f>
        <v>8</v>
      </c>
      <c r="C12">
        <f>'2005-től(2005-present)'!C20</f>
        <v>1</v>
      </c>
      <c r="D12">
        <f>'2005-től(2005-present)'!D20</f>
        <v>24</v>
      </c>
      <c r="F12">
        <f>'2005.10-2005.12'!B14+'2006'!B14+'2007'!B14+'2008'!B11</f>
        <v>8</v>
      </c>
      <c r="G12">
        <f>'2005.10-2005.12'!C14+'2006'!C14+'2007'!C14+'2008'!C11</f>
        <v>1</v>
      </c>
      <c r="H12" s="79">
        <f>'2005.10-2005.12'!D14+'2006'!D14+'2007'!D14+'2008'!D11</f>
        <v>24</v>
      </c>
      <c r="J12">
        <f t="shared" si="1"/>
        <v>0</v>
      </c>
      <c r="K12">
        <f t="shared" si="0"/>
        <v>0</v>
      </c>
      <c r="L12">
        <f t="shared" si="0"/>
        <v>0</v>
      </c>
    </row>
    <row r="13" spans="1:12" x14ac:dyDescent="0.2">
      <c r="A13" t="str">
        <f>'2005-től(2005-present)'!A23</f>
        <v>Karvalits Ferenc</v>
      </c>
      <c r="B13">
        <f>'2005-től(2005-present)'!B23</f>
        <v>10</v>
      </c>
      <c r="C13">
        <f>'2005-től(2005-present)'!C23</f>
        <v>15</v>
      </c>
      <c r="D13">
        <f>'2005-től(2005-present)'!D23</f>
        <v>46</v>
      </c>
      <c r="F13">
        <f>'2007'!B15+'2008'!B12+'2009'!B11+'2010'!B11+'2011'!B12</f>
        <v>9</v>
      </c>
      <c r="G13">
        <f>'2007'!C15+'2008'!C12+'2009'!C11+'2010'!C11+'2011'!C12</f>
        <v>15</v>
      </c>
      <c r="H13">
        <f>'2007'!D15+'2008'!D12+'2009'!D11+'2010'!D11+'2011'!D12</f>
        <v>32</v>
      </c>
      <c r="J13">
        <f t="shared" si="1"/>
        <v>-1</v>
      </c>
      <c r="K13">
        <f t="shared" si="0"/>
        <v>0</v>
      </c>
      <c r="L13">
        <f t="shared" si="0"/>
        <v>-14</v>
      </c>
    </row>
    <row r="14" spans="1:12" x14ac:dyDescent="0.2">
      <c r="A14" t="str">
        <f>'2005-től(2005-present)'!A24</f>
        <v>Király Júlia</v>
      </c>
      <c r="B14">
        <f>'2005-től(2005-present)'!B24</f>
        <v>14</v>
      </c>
      <c r="C14">
        <f>'2005-től(2005-present)'!C24</f>
        <v>11</v>
      </c>
      <c r="D14">
        <f>'2005-től(2005-present)'!D24</f>
        <v>41</v>
      </c>
      <c r="F14">
        <f>'2007'!B16+'2008'!B13+'2009'!B12+'2010'!B12+'2011'!B13</f>
        <v>11</v>
      </c>
      <c r="G14">
        <f>'2007'!C16+'2008'!C13+'2009'!C12+'2010'!C12+'2011'!C13</f>
        <v>11</v>
      </c>
      <c r="H14">
        <f>'2007'!D16+'2008'!D13+'2009'!D12+'2010'!D12+'2011'!D13</f>
        <v>29</v>
      </c>
      <c r="J14">
        <f t="shared" si="1"/>
        <v>-3</v>
      </c>
      <c r="K14">
        <f t="shared" si="0"/>
        <v>0</v>
      </c>
      <c r="L14">
        <f t="shared" si="0"/>
        <v>-12</v>
      </c>
    </row>
    <row r="15" spans="1:12" x14ac:dyDescent="0.2">
      <c r="A15" t="str">
        <f>'2005-től(2005-present)'!A26</f>
        <v>Kopits György</v>
      </c>
      <c r="B15">
        <f>'2005-től(2005-present)'!B26</f>
        <v>12</v>
      </c>
      <c r="C15">
        <f>'2005-től(2005-present)'!C26</f>
        <v>5</v>
      </c>
      <c r="D15">
        <f>'2005-től(2005-present)'!D26</f>
        <v>24</v>
      </c>
      <c r="F15">
        <f>'2005.10-2005.12'!B15+'2006'!B15+'2007'!B17+'2008'!B14+'2009'!B13</f>
        <v>12</v>
      </c>
      <c r="G15">
        <f>'2005.10-2005.12'!C15+'2006'!C15+'2007'!C17+'2008'!C14+'2009'!C13</f>
        <v>5</v>
      </c>
      <c r="H15" s="79">
        <f>'2005.10-2005.12'!D15+'2006'!D15+'2007'!D17+'2008'!D14+'2009'!D13</f>
        <v>24</v>
      </c>
      <c r="J15">
        <f t="shared" si="1"/>
        <v>0</v>
      </c>
      <c r="K15">
        <f t="shared" si="0"/>
        <v>0</v>
      </c>
      <c r="L15">
        <f t="shared" si="0"/>
        <v>0</v>
      </c>
    </row>
    <row r="16" spans="1:12" x14ac:dyDescent="0.2">
      <c r="A16" t="str">
        <f>'2005-től(2005-present)'!A32</f>
        <v>Neményi Judit</v>
      </c>
      <c r="B16">
        <f>'2005-től(2005-present)'!B32</f>
        <v>7</v>
      </c>
      <c r="C16">
        <f>'2005-től(2005-present)'!C32</f>
        <v>20</v>
      </c>
      <c r="D16">
        <f>'2005-től(2005-present)'!D32</f>
        <v>38</v>
      </c>
      <c r="F16">
        <f>'2005.10-2005.12'!B16+'2006'!B16+'2007'!B18+'2008'!B15+'2009'!B14+'2010'!B13+'2011'!B15</f>
        <v>7</v>
      </c>
      <c r="G16">
        <f>'2005.10-2005.12'!C16+'2006'!C16+'2007'!C18+'2008'!C15+'2009'!C14+'2010'!C13+'2011'!C15</f>
        <v>20</v>
      </c>
      <c r="H16">
        <f>'2005.10-2005.12'!D16+'2006'!D16+'2007'!D18+'2008'!D15+'2009'!D14+'2010'!D13+'2011'!D15</f>
        <v>38</v>
      </c>
      <c r="J16">
        <f t="shared" si="1"/>
        <v>0</v>
      </c>
      <c r="K16">
        <f t="shared" si="0"/>
        <v>0</v>
      </c>
      <c r="L16">
        <f t="shared" si="0"/>
        <v>0</v>
      </c>
    </row>
    <row r="17" spans="1:12" x14ac:dyDescent="0.2">
      <c r="A17" t="str">
        <f>'2005-től(2005-present)'!A33</f>
        <v>Oblath Gábor</v>
      </c>
      <c r="B17">
        <f>'2005-től(2005-present)'!B33</f>
        <v>8</v>
      </c>
      <c r="C17">
        <f>'2005-től(2005-present)'!C33</f>
        <v>7</v>
      </c>
      <c r="D17">
        <f>'2005-től(2005-present)'!D33</f>
        <v>26</v>
      </c>
      <c r="F17">
        <f>'2005.10-2005.12'!B17+'2006'!B17+'2007'!B19+'2008'!B16+'2009'!B15</f>
        <v>8</v>
      </c>
      <c r="G17">
        <f>'2005.10-2005.12'!C17+'2006'!C17+'2007'!C19+'2008'!C16+'2009'!C15</f>
        <v>7</v>
      </c>
      <c r="H17" s="79">
        <f>'2005.10-2005.12'!D17+'2006'!D17+'2007'!D19+'2008'!D16+'2009'!D15</f>
        <v>26</v>
      </c>
      <c r="J17">
        <f t="shared" si="1"/>
        <v>0</v>
      </c>
      <c r="K17">
        <f t="shared" si="0"/>
        <v>0</v>
      </c>
      <c r="L17">
        <f t="shared" si="0"/>
        <v>0</v>
      </c>
    </row>
    <row r="18" spans="1:12" x14ac:dyDescent="0.2">
      <c r="A18" t="str">
        <f>'2005-től(2005-present)'!A37</f>
        <v>Simor András</v>
      </c>
      <c r="B18">
        <f>'2005-től(2005-present)'!B37</f>
        <v>12</v>
      </c>
      <c r="C18">
        <f>'2005-től(2005-present)'!C37</f>
        <v>15</v>
      </c>
      <c r="D18">
        <f>'2005-től(2005-present)'!D37</f>
        <v>44</v>
      </c>
      <c r="F18">
        <f>'2007'!B20+'2008'!B17+'2009'!B16+'2010'!B14+'2011'!B16</f>
        <v>11</v>
      </c>
      <c r="G18">
        <f>'2007'!C20+'2008'!C17+'2009'!C16+'2010'!C14+'2011'!C16</f>
        <v>15</v>
      </c>
      <c r="H18">
        <f>'2007'!D20+'2008'!D17+'2009'!D16+'2010'!D14+'2011'!D16</f>
        <v>31</v>
      </c>
      <c r="J18">
        <f t="shared" si="1"/>
        <v>-1</v>
      </c>
      <c r="K18">
        <f t="shared" si="0"/>
        <v>0</v>
      </c>
      <c r="L18">
        <f t="shared" si="0"/>
        <v>-13</v>
      </c>
    </row>
    <row r="19" spans="1:12" x14ac:dyDescent="0.2">
      <c r="A19" t="str">
        <f>'2005-től(2005-present)'!A38</f>
        <v>Szapáry György</v>
      </c>
      <c r="B19">
        <f>'2005-től(2005-present)'!B38</f>
        <v>6</v>
      </c>
      <c r="C19">
        <f>'2005-től(2005-present)'!C38</f>
        <v>0</v>
      </c>
      <c r="D19">
        <f>'2005-től(2005-present)'!D38</f>
        <v>9</v>
      </c>
      <c r="F19">
        <f>'2005.10-2005.12'!B18+'2006'!B18+'2007'!B21</f>
        <v>6</v>
      </c>
      <c r="G19">
        <f>'2005.10-2005.12'!C18+'2006'!C18+'2007'!C21</f>
        <v>0</v>
      </c>
      <c r="H19" s="79">
        <f>'2005.10-2005.12'!D18+'2006'!D18+'2007'!D21</f>
        <v>9</v>
      </c>
      <c r="J19">
        <f t="shared" si="1"/>
        <v>0</v>
      </c>
      <c r="K19">
        <f t="shared" si="0"/>
        <v>0</v>
      </c>
      <c r="L19">
        <f t="shared" si="0"/>
        <v>0</v>
      </c>
    </row>
    <row r="20" spans="1:12" x14ac:dyDescent="0.2">
      <c r="H20" s="79"/>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25"/>
  <sheetViews>
    <sheetView zoomScaleNormal="100" workbookViewId="0">
      <pane xSplit="5" ySplit="5" topLeftCell="F6" activePane="bottomRight" state="frozen"/>
      <selection activeCell="B1" sqref="B1"/>
      <selection pane="topRight" activeCell="B1" sqref="B1"/>
      <selection pane="bottomLeft" activeCell="B1" sqref="B1"/>
      <selection pane="bottomRight" activeCell="K24" sqref="K24"/>
    </sheetView>
  </sheetViews>
  <sheetFormatPr defaultRowHeight="12.75" x14ac:dyDescent="0.2"/>
  <cols>
    <col min="1" max="1" width="42.7109375" customWidth="1"/>
    <col min="2" max="5" width="17.42578125" customWidth="1"/>
    <col min="6" max="6" width="17.28515625" style="6" customWidth="1"/>
    <col min="7" max="12" width="10.28515625" bestFit="1" customWidth="1"/>
    <col min="13" max="13" width="10.42578125" bestFit="1" customWidth="1"/>
    <col min="14" max="14" width="10.28515625" bestFit="1" customWidth="1"/>
    <col min="15" max="15" width="9.85546875" customWidth="1"/>
    <col min="16" max="17" width="10.42578125" customWidth="1"/>
  </cols>
  <sheetData>
    <row r="1" spans="1:17" ht="63" x14ac:dyDescent="0.25">
      <c r="A1" s="5" t="s">
        <v>54</v>
      </c>
      <c r="C1" s="4"/>
      <c r="D1" s="4"/>
      <c r="E1" s="4"/>
      <c r="F1" s="28"/>
    </row>
    <row r="2" spans="1:17" ht="12.75" customHeight="1" x14ac:dyDescent="0.25">
      <c r="A2" s="5"/>
      <c r="B2" s="14" t="s">
        <v>13</v>
      </c>
      <c r="C2" s="18" t="s">
        <v>15</v>
      </c>
      <c r="D2" s="12" t="s">
        <v>15</v>
      </c>
      <c r="E2" s="27" t="s">
        <v>18</v>
      </c>
      <c r="F2" s="28"/>
    </row>
    <row r="3" spans="1:17" ht="12.75" customHeight="1" x14ac:dyDescent="0.2">
      <c r="A3" s="7"/>
      <c r="B3" s="15" t="s">
        <v>14</v>
      </c>
      <c r="C3" s="19" t="s">
        <v>16</v>
      </c>
      <c r="D3" s="11" t="s">
        <v>17</v>
      </c>
      <c r="E3" s="17" t="s">
        <v>19</v>
      </c>
      <c r="F3" s="29"/>
    </row>
    <row r="4" spans="1:17" ht="12.75" customHeight="1" x14ac:dyDescent="0.2">
      <c r="A4" s="7"/>
      <c r="B4" s="90" t="s">
        <v>39</v>
      </c>
      <c r="C4" s="19" t="s">
        <v>40</v>
      </c>
      <c r="D4" s="11" t="s">
        <v>41</v>
      </c>
      <c r="E4" s="17" t="s">
        <v>42</v>
      </c>
      <c r="F4" s="29"/>
    </row>
    <row r="5" spans="1:17" s="47" customFormat="1" x14ac:dyDescent="0.2">
      <c r="A5" s="43"/>
      <c r="B5" s="44"/>
      <c r="C5" s="45"/>
      <c r="D5" s="45"/>
      <c r="E5" s="44"/>
      <c r="F5" s="46">
        <v>40932</v>
      </c>
      <c r="G5" s="46">
        <v>40967</v>
      </c>
      <c r="H5" s="46">
        <v>40995</v>
      </c>
      <c r="I5" s="46">
        <v>41023</v>
      </c>
      <c r="J5" s="46">
        <v>41058</v>
      </c>
      <c r="K5" s="46">
        <v>41086</v>
      </c>
      <c r="L5" s="46">
        <v>41114</v>
      </c>
      <c r="M5" s="46">
        <v>41149</v>
      </c>
      <c r="N5" s="46">
        <v>41177</v>
      </c>
      <c r="O5" s="46">
        <v>41212</v>
      </c>
      <c r="P5" s="46">
        <v>41240</v>
      </c>
      <c r="Q5" s="46">
        <v>41261</v>
      </c>
    </row>
    <row r="6" spans="1:17" x14ac:dyDescent="0.2">
      <c r="A6" s="2" t="s">
        <v>71</v>
      </c>
      <c r="B6" s="21">
        <f>COUNTIF(F6:Q6,"&gt;0")</f>
        <v>0</v>
      </c>
      <c r="C6" s="2">
        <f>COUNTIF(F6:Q6,"&lt;0")</f>
        <v>5</v>
      </c>
      <c r="D6" s="2">
        <f>COUNTIF(F6:Q6,"0")</f>
        <v>7</v>
      </c>
      <c r="E6" s="13">
        <f t="shared" ref="E6:E12" si="0">SUM(B6:D6)</f>
        <v>12</v>
      </c>
      <c r="F6" s="30">
        <v>0</v>
      </c>
      <c r="G6" s="30">
        <v>0</v>
      </c>
      <c r="H6" s="30">
        <v>0</v>
      </c>
      <c r="I6" s="30">
        <v>0</v>
      </c>
      <c r="J6" s="30">
        <v>0</v>
      </c>
      <c r="K6" s="30">
        <v>0</v>
      </c>
      <c r="L6" s="30">
        <v>0</v>
      </c>
      <c r="M6" s="30">
        <v>-2.5000000000000001E-3</v>
      </c>
      <c r="N6" s="30">
        <v>-2.5000000000000001E-3</v>
      </c>
      <c r="O6" s="30">
        <v>-2.5000000000000001E-3</v>
      </c>
      <c r="P6" s="30">
        <v>-2.5000000000000001E-3</v>
      </c>
      <c r="Q6" s="30">
        <v>-2.5000000000000001E-3</v>
      </c>
    </row>
    <row r="7" spans="1:17" x14ac:dyDescent="0.2">
      <c r="A7" s="6" t="s">
        <v>61</v>
      </c>
      <c r="B7" s="21">
        <f t="shared" ref="B7:B12" si="1">COUNTIF(F7:Q7,"&gt;0")</f>
        <v>0</v>
      </c>
      <c r="C7" s="2">
        <f t="shared" ref="C7:C12" si="2">COUNTIF(F7:Q7,"&lt;0")</f>
        <v>11</v>
      </c>
      <c r="D7" s="2">
        <f t="shared" ref="D7:D12" si="3">COUNTIF(F7:Q7,"0")</f>
        <v>1</v>
      </c>
      <c r="E7" s="13">
        <f t="shared" si="0"/>
        <v>12</v>
      </c>
      <c r="F7" s="30">
        <v>0</v>
      </c>
      <c r="G7" s="30">
        <v>-2.5000000000000001E-3</v>
      </c>
      <c r="H7" s="30">
        <v>-2.5000000000000001E-3</v>
      </c>
      <c r="I7" s="30">
        <v>-2.5000000000000001E-3</v>
      </c>
      <c r="J7" s="30">
        <v>-2.5000000000000001E-3</v>
      </c>
      <c r="K7" s="30">
        <v>-2.5000000000000001E-3</v>
      </c>
      <c r="L7" s="30">
        <v>-2.5000000000000001E-3</v>
      </c>
      <c r="M7" s="30">
        <v>-2.5000000000000001E-3</v>
      </c>
      <c r="N7" s="30">
        <v>-2.5000000000000001E-3</v>
      </c>
      <c r="O7" s="30">
        <v>-2.5000000000000001E-3</v>
      </c>
      <c r="P7" s="30">
        <v>-2.5000000000000001E-3</v>
      </c>
      <c r="Q7" s="30">
        <v>-2.5000000000000001E-3</v>
      </c>
    </row>
    <row r="8" spans="1:17" x14ac:dyDescent="0.2">
      <c r="A8" s="2" t="s">
        <v>62</v>
      </c>
      <c r="B8" s="21">
        <f t="shared" si="1"/>
        <v>0</v>
      </c>
      <c r="C8" s="2">
        <f t="shared" si="2"/>
        <v>5</v>
      </c>
      <c r="D8" s="2">
        <f t="shared" si="3"/>
        <v>7</v>
      </c>
      <c r="E8" s="13">
        <f t="shared" si="0"/>
        <v>12</v>
      </c>
      <c r="F8" s="30">
        <v>0</v>
      </c>
      <c r="G8" s="30">
        <v>0</v>
      </c>
      <c r="H8" s="30">
        <v>0</v>
      </c>
      <c r="I8" s="30">
        <v>0</v>
      </c>
      <c r="J8" s="30">
        <v>0</v>
      </c>
      <c r="K8" s="30">
        <v>0</v>
      </c>
      <c r="L8" s="30">
        <v>0</v>
      </c>
      <c r="M8" s="30">
        <v>-2.5000000000000001E-3</v>
      </c>
      <c r="N8" s="30">
        <v>-2.5000000000000001E-3</v>
      </c>
      <c r="O8" s="30">
        <v>-2.5000000000000001E-3</v>
      </c>
      <c r="P8" s="30">
        <v>-2.5000000000000001E-3</v>
      </c>
      <c r="Q8" s="30">
        <v>-2.5000000000000001E-3</v>
      </c>
    </row>
    <row r="9" spans="1:17" x14ac:dyDescent="0.2">
      <c r="A9" s="2" t="s">
        <v>22</v>
      </c>
      <c r="B9" s="21">
        <f t="shared" si="1"/>
        <v>1</v>
      </c>
      <c r="C9" s="2">
        <f t="shared" si="2"/>
        <v>0</v>
      </c>
      <c r="D9" s="2">
        <f t="shared" si="3"/>
        <v>11</v>
      </c>
      <c r="E9" s="13">
        <f t="shared" si="0"/>
        <v>12</v>
      </c>
      <c r="F9" s="30">
        <v>5.0000000000000001E-3</v>
      </c>
      <c r="G9" s="30">
        <v>0</v>
      </c>
      <c r="H9" s="30">
        <v>0</v>
      </c>
      <c r="I9" s="30">
        <v>0</v>
      </c>
      <c r="J9" s="30">
        <v>0</v>
      </c>
      <c r="K9" s="30">
        <v>0</v>
      </c>
      <c r="L9" s="30">
        <v>0</v>
      </c>
      <c r="M9" s="30">
        <v>0</v>
      </c>
      <c r="N9" s="30">
        <v>0</v>
      </c>
      <c r="O9" s="30">
        <v>0</v>
      </c>
      <c r="P9" s="30">
        <v>0</v>
      </c>
      <c r="Q9" s="30">
        <v>0</v>
      </c>
    </row>
    <row r="10" spans="1:17" x14ac:dyDescent="0.2">
      <c r="A10" s="2" t="s">
        <v>21</v>
      </c>
      <c r="B10" s="21">
        <f t="shared" si="1"/>
        <v>3</v>
      </c>
      <c r="C10" s="2">
        <f t="shared" si="2"/>
        <v>0</v>
      </c>
      <c r="D10" s="2">
        <f t="shared" si="3"/>
        <v>9</v>
      </c>
      <c r="E10" s="13">
        <f t="shared" si="0"/>
        <v>12</v>
      </c>
      <c r="F10" s="30">
        <v>5.0000000000000001E-3</v>
      </c>
      <c r="G10" s="30">
        <v>0</v>
      </c>
      <c r="H10" s="30">
        <v>2.5000000000000001E-3</v>
      </c>
      <c r="I10" s="30">
        <v>2.5000000000000001E-3</v>
      </c>
      <c r="J10" s="30">
        <v>0</v>
      </c>
      <c r="K10" s="30">
        <v>0</v>
      </c>
      <c r="L10" s="30">
        <v>0</v>
      </c>
      <c r="M10" s="30">
        <v>0</v>
      </c>
      <c r="N10" s="30">
        <v>0</v>
      </c>
      <c r="O10" s="30">
        <v>0</v>
      </c>
      <c r="P10" s="30">
        <v>0</v>
      </c>
      <c r="Q10" s="30">
        <v>0</v>
      </c>
    </row>
    <row r="11" spans="1:17" x14ac:dyDescent="0.2">
      <c r="A11" s="2" t="s">
        <v>64</v>
      </c>
      <c r="B11" s="21">
        <f t="shared" si="1"/>
        <v>0</v>
      </c>
      <c r="C11" s="2">
        <f t="shared" si="2"/>
        <v>6</v>
      </c>
      <c r="D11" s="2">
        <f t="shared" si="3"/>
        <v>6</v>
      </c>
      <c r="E11" s="13">
        <f t="shared" si="0"/>
        <v>12</v>
      </c>
      <c r="F11" s="30">
        <v>0</v>
      </c>
      <c r="G11" s="30">
        <v>0</v>
      </c>
      <c r="H11" s="30">
        <v>0</v>
      </c>
      <c r="I11" s="30">
        <v>0</v>
      </c>
      <c r="J11" s="30">
        <v>0</v>
      </c>
      <c r="K11" s="30">
        <v>0</v>
      </c>
      <c r="L11" s="30">
        <v>-2.5000000000000001E-3</v>
      </c>
      <c r="M11" s="30">
        <v>-2.5000000000000001E-3</v>
      </c>
      <c r="N11" s="30">
        <v>-2.5000000000000001E-3</v>
      </c>
      <c r="O11" s="30">
        <v>-2.5000000000000001E-3</v>
      </c>
      <c r="P11" s="30">
        <v>-2.5000000000000001E-3</v>
      </c>
      <c r="Q11" s="30">
        <v>-2.5000000000000001E-3</v>
      </c>
    </row>
    <row r="12" spans="1:17" x14ac:dyDescent="0.2">
      <c r="A12" s="2" t="s">
        <v>20</v>
      </c>
      <c r="B12" s="21">
        <f t="shared" si="1"/>
        <v>1</v>
      </c>
      <c r="C12" s="2">
        <f t="shared" si="2"/>
        <v>0</v>
      </c>
      <c r="D12" s="2">
        <f t="shared" si="3"/>
        <v>11</v>
      </c>
      <c r="E12" s="13">
        <f t="shared" si="0"/>
        <v>12</v>
      </c>
      <c r="F12" s="30">
        <v>5.0000000000000001E-3</v>
      </c>
      <c r="G12" s="30">
        <v>0</v>
      </c>
      <c r="H12" s="30">
        <v>0</v>
      </c>
      <c r="I12" s="30">
        <v>0</v>
      </c>
      <c r="J12" s="30">
        <v>0</v>
      </c>
      <c r="K12" s="30">
        <v>0</v>
      </c>
      <c r="L12" s="30">
        <v>0</v>
      </c>
      <c r="M12" s="30">
        <v>0</v>
      </c>
      <c r="N12" s="30">
        <v>0</v>
      </c>
      <c r="O12" s="30">
        <v>0</v>
      </c>
      <c r="P12" s="30">
        <v>0</v>
      </c>
      <c r="Q12" s="30">
        <v>0</v>
      </c>
    </row>
    <row r="13" spans="1:17" x14ac:dyDescent="0.2">
      <c r="A13" s="1"/>
      <c r="C13" s="8"/>
      <c r="D13" s="8"/>
      <c r="E13" s="8"/>
      <c r="F13"/>
    </row>
    <row r="14" spans="1:17" s="33" customFormat="1" x14ac:dyDescent="0.2">
      <c r="A14" s="32" t="s">
        <v>36</v>
      </c>
      <c r="B14" s="85"/>
      <c r="C14" s="86"/>
      <c r="D14" s="86"/>
      <c r="E14" s="86"/>
      <c r="F14" s="30">
        <v>0</v>
      </c>
      <c r="G14" s="30">
        <v>0</v>
      </c>
      <c r="H14" s="30">
        <v>0</v>
      </c>
      <c r="I14" s="30">
        <v>0</v>
      </c>
      <c r="J14" s="30">
        <v>0</v>
      </c>
      <c r="K14" s="30">
        <v>0</v>
      </c>
      <c r="L14" s="30">
        <v>0</v>
      </c>
      <c r="M14" s="30">
        <v>-2.5000000000000001E-3</v>
      </c>
      <c r="N14" s="30">
        <v>-2.5000000000000001E-3</v>
      </c>
      <c r="O14" s="30">
        <v>-2.5000000000000001E-3</v>
      </c>
      <c r="P14" s="30">
        <v>-2.5000000000000001E-3</v>
      </c>
      <c r="Q14" s="30">
        <v>-2.5000000000000001E-3</v>
      </c>
    </row>
    <row r="15" spans="1:17" x14ac:dyDescent="0.2">
      <c r="A15" s="1"/>
    </row>
    <row r="16" spans="1:17" ht="13.5" thickBot="1" x14ac:dyDescent="0.25">
      <c r="A16" s="48" t="s">
        <v>24</v>
      </c>
    </row>
    <row r="17" spans="1:3" ht="13.5" thickBot="1" x14ac:dyDescent="0.25">
      <c r="A17" s="52"/>
      <c r="B17" s="83" t="s">
        <v>34</v>
      </c>
      <c r="C17" s="53"/>
    </row>
    <row r="18" spans="1:3" ht="6.75" customHeight="1" thickBot="1" x14ac:dyDescent="0.25">
      <c r="A18" s="49"/>
      <c r="C18" s="50"/>
    </row>
    <row r="19" spans="1:3" ht="13.5" thickBot="1" x14ac:dyDescent="0.25">
      <c r="A19" s="54"/>
      <c r="B19" s="83" t="s">
        <v>32</v>
      </c>
      <c r="C19" s="53"/>
    </row>
    <row r="20" spans="1:3" ht="6.75" customHeight="1" thickBot="1" x14ac:dyDescent="0.25">
      <c r="A20" s="49"/>
      <c r="C20" s="50"/>
    </row>
    <row r="21" spans="1:3" ht="13.5" thickBot="1" x14ac:dyDescent="0.25">
      <c r="A21" s="55"/>
      <c r="B21" s="83" t="s">
        <v>33</v>
      </c>
      <c r="C21" s="53"/>
    </row>
    <row r="22" spans="1:3" ht="6.75" customHeight="1" thickBot="1" x14ac:dyDescent="0.25">
      <c r="A22" s="56"/>
      <c r="C22" s="50"/>
    </row>
    <row r="23" spans="1:3" ht="44.25" customHeight="1" thickBot="1" x14ac:dyDescent="0.25">
      <c r="A23" s="64"/>
      <c r="B23" s="155" t="s">
        <v>35</v>
      </c>
      <c r="C23" s="156"/>
    </row>
    <row r="24" spans="1:3" ht="6.75" customHeight="1" thickBot="1" x14ac:dyDescent="0.25">
      <c r="A24" s="49"/>
      <c r="C24" s="50"/>
    </row>
    <row r="25" spans="1:3" ht="60" customHeight="1" thickBot="1" x14ac:dyDescent="0.25">
      <c r="A25" s="66"/>
      <c r="B25" s="157" t="s">
        <v>65</v>
      </c>
      <c r="C25" s="156"/>
    </row>
  </sheetData>
  <mergeCells count="2">
    <mergeCell ref="B23:C23"/>
    <mergeCell ref="B25:C25"/>
  </mergeCells>
  <conditionalFormatting sqref="F14:J14 A23 A25">
    <cfRule type="cellIs" dxfId="442" priority="130" stopIfTrue="1" operator="equal">
      <formula>"n/a"</formula>
    </cfRule>
    <cfRule type="cellIs" dxfId="441" priority="131" stopIfTrue="1" operator="equal">
      <formula>0</formula>
    </cfRule>
    <cfRule type="cellIs" dxfId="440" priority="132" stopIfTrue="1" operator="lessThan">
      <formula>0</formula>
    </cfRule>
  </conditionalFormatting>
  <conditionalFormatting sqref="F14:J14">
    <cfRule type="cellIs" dxfId="439" priority="49" stopIfTrue="1" operator="equal">
      <formula>"n/a"</formula>
    </cfRule>
    <cfRule type="cellIs" dxfId="438" priority="50" stopIfTrue="1" operator="equal">
      <formula>0</formula>
    </cfRule>
    <cfRule type="cellIs" dxfId="437" priority="51" stopIfTrue="1" operator="lessThan">
      <formula>0</formula>
    </cfRule>
    <cfRule type="cellIs" dxfId="436" priority="73" stopIfTrue="1" operator="equal">
      <formula>"n/a"</formula>
    </cfRule>
    <cfRule type="cellIs" dxfId="435" priority="74" stopIfTrue="1" operator="equal">
      <formula>0</formula>
    </cfRule>
    <cfRule type="cellIs" dxfId="434" priority="75" stopIfTrue="1" operator="lessThan">
      <formula>0</formula>
    </cfRule>
  </conditionalFormatting>
  <conditionalFormatting sqref="F14:N14">
    <cfRule type="cellIs" dxfId="433" priority="28" stopIfTrue="1" operator="equal">
      <formula>"n/a"</formula>
    </cfRule>
    <cfRule type="cellIs" dxfId="432" priority="29" stopIfTrue="1" operator="equal">
      <formula>0</formula>
    </cfRule>
    <cfRule type="cellIs" dxfId="431" priority="30" stopIfTrue="1" operator="lessThan">
      <formula>0</formula>
    </cfRule>
  </conditionalFormatting>
  <conditionalFormatting sqref="F6:Q12 K14:Q14">
    <cfRule type="cellIs" dxfId="430" priority="14" stopIfTrue="1" operator="equal">
      <formula>0</formula>
    </cfRule>
    <cfRule type="cellIs" dxfId="429" priority="15" stopIfTrue="1" operator="lessThan">
      <formula>0</formula>
    </cfRule>
  </conditionalFormatting>
  <conditionalFormatting sqref="F12:Q12">
    <cfRule type="cellIs" dxfId="428" priority="7" stopIfTrue="1" operator="equal">
      <formula>"n/a"</formula>
    </cfRule>
    <cfRule type="cellIs" dxfId="427" priority="8" stopIfTrue="1" operator="equal">
      <formula>0</formula>
    </cfRule>
    <cfRule type="cellIs" dxfId="426" priority="9" stopIfTrue="1" operator="lessThan">
      <formula>0</formula>
    </cfRule>
  </conditionalFormatting>
  <conditionalFormatting sqref="K14:N14">
    <cfRule type="cellIs" dxfId="425" priority="19" stopIfTrue="1" operator="equal">
      <formula>"n/a"</formula>
    </cfRule>
    <cfRule type="cellIs" dxfId="424" priority="20" stopIfTrue="1" operator="equal">
      <formula>0</formula>
    </cfRule>
    <cfRule type="cellIs" dxfId="423" priority="21" stopIfTrue="1" operator="lessThan">
      <formula>0</formula>
    </cfRule>
    <cfRule type="cellIs" dxfId="422" priority="25" stopIfTrue="1" operator="equal">
      <formula>"n/a"</formula>
    </cfRule>
    <cfRule type="cellIs" dxfId="421" priority="26" stopIfTrue="1" operator="equal">
      <formula>0</formula>
    </cfRule>
    <cfRule type="cellIs" dxfId="420" priority="27" stopIfTrue="1" operator="lessThan">
      <formula>0</formula>
    </cfRule>
  </conditionalFormatting>
  <conditionalFormatting sqref="K14:Q14 F6:Q12">
    <cfRule type="cellIs" dxfId="419" priority="13" stopIfTrue="1" operator="equal">
      <formula>"n/a"</formula>
    </cfRule>
  </conditionalFormatting>
  <conditionalFormatting sqref="O14:Q14">
    <cfRule type="cellIs" dxfId="418" priority="1" stopIfTrue="1" operator="equal">
      <formula>"n/a"</formula>
    </cfRule>
    <cfRule type="cellIs" dxfId="417" priority="2" stopIfTrue="1" operator="equal">
      <formula>0</formula>
    </cfRule>
    <cfRule type="cellIs" dxfId="416" priority="3" stopIfTrue="1" operator="lessThan">
      <formula>0</formula>
    </cfRule>
    <cfRule type="cellIs" dxfId="415" priority="4" stopIfTrue="1" operator="equal">
      <formula>"n/a"</formula>
    </cfRule>
    <cfRule type="cellIs" dxfId="414" priority="5" stopIfTrue="1" operator="equal">
      <formula>0</formula>
    </cfRule>
    <cfRule type="cellIs" dxfId="413" priority="6" stopIfTrue="1" operator="lessThan">
      <formula>0</formula>
    </cfRule>
    <cfRule type="cellIs" dxfId="412" priority="10" stopIfTrue="1" operator="equal">
      <formula>"n/a"</formula>
    </cfRule>
    <cfRule type="cellIs" dxfId="411" priority="11" stopIfTrue="1" operator="equal">
      <formula>0</formula>
    </cfRule>
    <cfRule type="cellIs" dxfId="410" priority="12"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29"/>
  <sheetViews>
    <sheetView zoomScaleNormal="100" workbookViewId="0">
      <pane xSplit="5" ySplit="5" topLeftCell="F6" activePane="bottomRight" state="frozen"/>
      <selection activeCell="B1" sqref="B1"/>
      <selection pane="topRight" activeCell="B1" sqref="B1"/>
      <selection pane="bottomLeft" activeCell="B1" sqref="B1"/>
      <selection pane="bottomRight" activeCell="D20" sqref="D20"/>
    </sheetView>
  </sheetViews>
  <sheetFormatPr defaultRowHeight="12.75" x14ac:dyDescent="0.2"/>
  <cols>
    <col min="1" max="1" width="42.7109375" customWidth="1"/>
    <col min="2" max="5" width="17.42578125" customWidth="1"/>
    <col min="6" max="6" width="17.28515625" style="6" customWidth="1"/>
    <col min="7" max="7" width="15.140625" customWidth="1"/>
    <col min="8" max="8" width="15.85546875" customWidth="1"/>
    <col min="9" max="9" width="14.85546875" customWidth="1"/>
    <col min="10" max="11" width="14" customWidth="1"/>
    <col min="12" max="12" width="10.7109375" bestFit="1" customWidth="1"/>
    <col min="13" max="17" width="10.28515625" bestFit="1" customWidth="1"/>
  </cols>
  <sheetData>
    <row r="1" spans="1:17" ht="63" x14ac:dyDescent="0.25">
      <c r="A1" s="5" t="s">
        <v>54</v>
      </c>
      <c r="C1" s="4"/>
      <c r="D1" s="4"/>
      <c r="E1" s="4"/>
      <c r="F1" s="28"/>
    </row>
    <row r="2" spans="1:17" ht="12.75" customHeight="1" x14ac:dyDescent="0.25">
      <c r="A2" s="5"/>
      <c r="B2" s="14" t="s">
        <v>13</v>
      </c>
      <c r="C2" s="18" t="s">
        <v>15</v>
      </c>
      <c r="D2" s="12" t="s">
        <v>15</v>
      </c>
      <c r="E2" s="27" t="s">
        <v>18</v>
      </c>
      <c r="F2" s="28"/>
    </row>
    <row r="3" spans="1:17" ht="12.75" customHeight="1" x14ac:dyDescent="0.2">
      <c r="A3" s="7"/>
      <c r="B3" s="15" t="s">
        <v>14</v>
      </c>
      <c r="C3" s="19" t="s">
        <v>16</v>
      </c>
      <c r="D3" s="11" t="s">
        <v>17</v>
      </c>
      <c r="E3" s="17" t="s">
        <v>19</v>
      </c>
      <c r="F3" s="29"/>
    </row>
    <row r="4" spans="1:17" ht="12.75" customHeight="1" x14ac:dyDescent="0.2">
      <c r="A4" s="7"/>
      <c r="B4" s="90" t="s">
        <v>39</v>
      </c>
      <c r="C4" s="19" t="s">
        <v>40</v>
      </c>
      <c r="D4" s="11" t="s">
        <v>41</v>
      </c>
      <c r="E4" s="17" t="s">
        <v>42</v>
      </c>
      <c r="F4" s="29"/>
    </row>
    <row r="5" spans="1:17" s="47" customFormat="1" ht="13.5" thickBot="1" x14ac:dyDescent="0.25">
      <c r="A5" s="43"/>
      <c r="B5" s="21"/>
      <c r="C5" s="45"/>
      <c r="D5" s="45"/>
      <c r="E5" s="44"/>
      <c r="F5" s="46">
        <v>41303</v>
      </c>
      <c r="G5" s="46">
        <v>41331</v>
      </c>
      <c r="H5" s="46">
        <v>41359</v>
      </c>
      <c r="I5" s="46">
        <v>41387</v>
      </c>
      <c r="J5" s="46">
        <v>41422</v>
      </c>
      <c r="K5" s="46">
        <v>41450</v>
      </c>
      <c r="L5" s="46">
        <v>41478</v>
      </c>
      <c r="M5" s="46">
        <v>41513</v>
      </c>
      <c r="N5" s="46">
        <v>41541</v>
      </c>
      <c r="O5" s="46">
        <v>41576</v>
      </c>
      <c r="P5" s="46">
        <v>41604</v>
      </c>
      <c r="Q5" s="46">
        <v>41625</v>
      </c>
    </row>
    <row r="6" spans="1:17" s="47" customFormat="1" ht="13.5" thickBot="1" x14ac:dyDescent="0.25">
      <c r="A6" s="108" t="s">
        <v>66</v>
      </c>
      <c r="B6" s="2">
        <f>COUNTIF(F6:O6,"&gt;0")</f>
        <v>0</v>
      </c>
      <c r="C6" s="2">
        <f>COUNTIF(F6:O6,"&lt;0")</f>
        <v>7</v>
      </c>
      <c r="D6" s="2">
        <f t="shared" ref="D6:D14" si="0">COUNTIF(F6:O6,"0")</f>
        <v>0</v>
      </c>
      <c r="E6" s="62">
        <f t="shared" ref="E6:E17" si="1">SUM(B6:D6)</f>
        <v>7</v>
      </c>
      <c r="F6" s="64"/>
      <c r="G6" s="64"/>
      <c r="H6" s="30">
        <v>-2.5000000000000001E-3</v>
      </c>
      <c r="I6" s="113"/>
      <c r="J6" s="30">
        <v>-2.5000000000000001E-3</v>
      </c>
      <c r="K6" s="30">
        <v>-2.5000000000000001E-3</v>
      </c>
      <c r="L6" s="30">
        <v>-2.5000000000000001E-3</v>
      </c>
      <c r="M6" s="30">
        <v>-2E-3</v>
      </c>
      <c r="N6" s="30">
        <v>-2E-3</v>
      </c>
      <c r="O6" s="30">
        <v>-2E-3</v>
      </c>
      <c r="P6" s="30">
        <v>-2E-3</v>
      </c>
      <c r="Q6" s="30">
        <v>-2E-3</v>
      </c>
    </row>
    <row r="7" spans="1:17" x14ac:dyDescent="0.2">
      <c r="A7" s="2" t="s">
        <v>71</v>
      </c>
      <c r="B7" s="21">
        <f t="shared" ref="B7:B14" si="2">COUNTIF(F7:O7,"&gt;0")</f>
        <v>0</v>
      </c>
      <c r="C7" s="2">
        <f t="shared" ref="C7:C14" si="3">COUNTIF(F7:O7,"&lt;0")</f>
        <v>10</v>
      </c>
      <c r="D7" s="2">
        <f t="shared" si="0"/>
        <v>0</v>
      </c>
      <c r="E7" s="62">
        <f t="shared" si="1"/>
        <v>10</v>
      </c>
      <c r="F7" s="30">
        <v>-2.5000000000000001E-3</v>
      </c>
      <c r="G7" s="30">
        <v>-2.5000000000000001E-3</v>
      </c>
      <c r="H7" s="30">
        <v>-2.5000000000000001E-3</v>
      </c>
      <c r="I7" s="114">
        <v>-2.5000000000000001E-3</v>
      </c>
      <c r="J7" s="30">
        <v>-2.5000000000000001E-3</v>
      </c>
      <c r="K7" s="30">
        <v>-2.5000000000000001E-3</v>
      </c>
      <c r="L7" s="30">
        <v>-2.5000000000000001E-3</v>
      </c>
      <c r="M7" s="30">
        <v>-2E-3</v>
      </c>
      <c r="N7" s="30">
        <v>-2E-3</v>
      </c>
      <c r="O7" s="30">
        <v>-2E-3</v>
      </c>
      <c r="P7" s="30">
        <v>-2E-3</v>
      </c>
      <c r="Q7" s="30">
        <v>-2E-3</v>
      </c>
    </row>
    <row r="8" spans="1:17" x14ac:dyDescent="0.2">
      <c r="A8" s="6" t="s">
        <v>61</v>
      </c>
      <c r="B8" s="2">
        <f t="shared" si="2"/>
        <v>0</v>
      </c>
      <c r="C8" s="2">
        <f t="shared" si="3"/>
        <v>10</v>
      </c>
      <c r="D8" s="2">
        <f t="shared" si="0"/>
        <v>0</v>
      </c>
      <c r="E8" s="62">
        <f t="shared" si="1"/>
        <v>10</v>
      </c>
      <c r="F8" s="30">
        <v>-2.5000000000000001E-3</v>
      </c>
      <c r="G8" s="30">
        <v>-2.5000000000000001E-3</v>
      </c>
      <c r="H8" s="30">
        <v>-2.5000000000000001E-3</v>
      </c>
      <c r="I8" s="114">
        <v>-2.5000000000000001E-3</v>
      </c>
      <c r="J8" s="30">
        <v>-2.5000000000000001E-3</v>
      </c>
      <c r="K8" s="30">
        <v>-2.5000000000000001E-3</v>
      </c>
      <c r="L8" s="30">
        <v>-2.5000000000000001E-3</v>
      </c>
      <c r="M8" s="30">
        <v>-1E-3</v>
      </c>
      <c r="N8" s="30">
        <v>-2E-3</v>
      </c>
      <c r="O8" s="30">
        <v>-2E-3</v>
      </c>
      <c r="P8" s="30">
        <v>-2E-3</v>
      </c>
      <c r="Q8" s="30">
        <v>-1E-3</v>
      </c>
    </row>
    <row r="9" spans="1:17" ht="13.5" thickBot="1" x14ac:dyDescent="0.25">
      <c r="A9" s="2" t="s">
        <v>62</v>
      </c>
      <c r="B9" s="21">
        <f t="shared" si="2"/>
        <v>0</v>
      </c>
      <c r="C9" s="2">
        <f t="shared" si="3"/>
        <v>10</v>
      </c>
      <c r="D9" s="2">
        <f t="shared" si="0"/>
        <v>0</v>
      </c>
      <c r="E9" s="62">
        <f t="shared" si="1"/>
        <v>10</v>
      </c>
      <c r="F9" s="30">
        <v>-2.5000000000000001E-3</v>
      </c>
      <c r="G9" s="30">
        <v>-2.5000000000000001E-3</v>
      </c>
      <c r="H9" s="30">
        <v>-2.5000000000000001E-3</v>
      </c>
      <c r="I9" s="114">
        <v>-2.5000000000000001E-3</v>
      </c>
      <c r="J9" s="30">
        <v>-2.5000000000000001E-3</v>
      </c>
      <c r="K9" s="30">
        <v>-2.5000000000000001E-3</v>
      </c>
      <c r="L9" s="30">
        <v>-2.5000000000000001E-3</v>
      </c>
      <c r="M9" s="30">
        <v>-2E-3</v>
      </c>
      <c r="N9" s="30">
        <v>-2E-3</v>
      </c>
      <c r="O9" s="30">
        <v>-2E-3</v>
      </c>
      <c r="P9" s="30">
        <v>-2E-3</v>
      </c>
      <c r="Q9" s="30">
        <v>-2E-3</v>
      </c>
    </row>
    <row r="10" spans="1:17" ht="13.5" thickBot="1" x14ac:dyDescent="0.25">
      <c r="A10" s="2" t="s">
        <v>69</v>
      </c>
      <c r="B10" s="21">
        <f t="shared" si="2"/>
        <v>0</v>
      </c>
      <c r="C10" s="2">
        <f>COUNTIF(F10:O10,"&lt;0")</f>
        <v>1</v>
      </c>
      <c r="D10" s="2">
        <f t="shared" si="0"/>
        <v>0</v>
      </c>
      <c r="E10" s="62">
        <f>SUM(B10:D10)</f>
        <v>1</v>
      </c>
      <c r="F10" s="64"/>
      <c r="G10" s="64"/>
      <c r="H10" s="64"/>
      <c r="I10" s="64"/>
      <c r="J10" s="64"/>
      <c r="K10" s="64"/>
      <c r="L10" s="64"/>
      <c r="M10" s="64"/>
      <c r="N10" s="64"/>
      <c r="O10" s="30">
        <v>-2E-3</v>
      </c>
      <c r="P10" s="30">
        <v>-2E-3</v>
      </c>
      <c r="Q10" s="30">
        <v>-2E-3</v>
      </c>
    </row>
    <row r="11" spans="1:17" ht="13.5" thickBot="1" x14ac:dyDescent="0.25">
      <c r="A11" s="2" t="s">
        <v>22</v>
      </c>
      <c r="B11" s="21">
        <f t="shared" si="2"/>
        <v>0</v>
      </c>
      <c r="C11" s="2">
        <f t="shared" si="3"/>
        <v>0</v>
      </c>
      <c r="D11" s="2">
        <f t="shared" si="0"/>
        <v>3</v>
      </c>
      <c r="E11" s="62">
        <f t="shared" si="1"/>
        <v>3</v>
      </c>
      <c r="F11" s="30">
        <v>0</v>
      </c>
      <c r="G11" s="30">
        <v>0</v>
      </c>
      <c r="H11" s="30">
        <v>0</v>
      </c>
      <c r="I11" s="115"/>
      <c r="J11" s="64"/>
      <c r="K11" s="64"/>
      <c r="L11" s="64"/>
      <c r="M11" s="64"/>
      <c r="N11" s="64"/>
      <c r="O11" s="64"/>
      <c r="P11" s="64"/>
      <c r="Q11" s="64"/>
    </row>
    <row r="12" spans="1:17" ht="13.5" thickBot="1" x14ac:dyDescent="0.25">
      <c r="A12" s="2" t="s">
        <v>21</v>
      </c>
      <c r="B12" s="21">
        <f t="shared" si="2"/>
        <v>0</v>
      </c>
      <c r="C12" s="2">
        <f t="shared" si="3"/>
        <v>0</v>
      </c>
      <c r="D12" s="2">
        <f t="shared" si="0"/>
        <v>3</v>
      </c>
      <c r="E12" s="62">
        <f t="shared" si="1"/>
        <v>3</v>
      </c>
      <c r="F12" s="30">
        <v>0</v>
      </c>
      <c r="G12" s="30">
        <v>0</v>
      </c>
      <c r="H12" s="30">
        <v>0</v>
      </c>
      <c r="I12" s="115"/>
      <c r="J12" s="64"/>
      <c r="K12" s="64"/>
      <c r="L12" s="64"/>
      <c r="M12" s="64"/>
      <c r="N12" s="64"/>
      <c r="O12" s="64"/>
      <c r="P12" s="64"/>
      <c r="Q12" s="64"/>
    </row>
    <row r="13" spans="1:17" ht="13.5" thickBot="1" x14ac:dyDescent="0.25">
      <c r="A13" s="2" t="s">
        <v>64</v>
      </c>
      <c r="B13" s="21">
        <f t="shared" si="2"/>
        <v>0</v>
      </c>
      <c r="C13" s="2">
        <f t="shared" si="3"/>
        <v>10</v>
      </c>
      <c r="D13" s="2">
        <f t="shared" si="0"/>
        <v>0</v>
      </c>
      <c r="E13" s="62">
        <f t="shared" si="1"/>
        <v>10</v>
      </c>
      <c r="F13" s="30">
        <v>-2.5000000000000001E-3</v>
      </c>
      <c r="G13" s="30">
        <v>-2.5000000000000001E-3</v>
      </c>
      <c r="H13" s="30">
        <v>-2.5000000000000001E-3</v>
      </c>
      <c r="I13" s="114">
        <v>-2.5000000000000001E-3</v>
      </c>
      <c r="J13" s="30">
        <v>-2.5000000000000001E-3</v>
      </c>
      <c r="K13" s="30">
        <v>-2.5000000000000001E-3</v>
      </c>
      <c r="L13" s="30">
        <v>-2.5000000000000001E-3</v>
      </c>
      <c r="M13" s="30">
        <v>-2E-3</v>
      </c>
      <c r="N13" s="30">
        <v>-2E-3</v>
      </c>
      <c r="O13" s="30">
        <v>-2E-3</v>
      </c>
      <c r="P13" s="30">
        <v>-2E-3</v>
      </c>
      <c r="Q13" s="30">
        <v>-2E-3</v>
      </c>
    </row>
    <row r="14" spans="1:17" ht="13.5" thickBot="1" x14ac:dyDescent="0.25">
      <c r="A14" s="107" t="s">
        <v>67</v>
      </c>
      <c r="B14" s="21">
        <f t="shared" si="2"/>
        <v>0</v>
      </c>
      <c r="C14" s="2">
        <f t="shared" si="3"/>
        <v>7</v>
      </c>
      <c r="D14" s="2">
        <f t="shared" si="0"/>
        <v>0</v>
      </c>
      <c r="E14" s="62">
        <f t="shared" si="1"/>
        <v>7</v>
      </c>
      <c r="F14" s="64"/>
      <c r="G14" s="64"/>
      <c r="H14" s="30">
        <v>-2.5000000000000001E-3</v>
      </c>
      <c r="I14" s="113"/>
      <c r="J14" s="30">
        <v>-2.5000000000000001E-3</v>
      </c>
      <c r="K14" s="30">
        <v>-2.5000000000000001E-3</v>
      </c>
      <c r="L14" s="30">
        <v>-2.5000000000000001E-3</v>
      </c>
      <c r="M14" s="30">
        <v>-2E-3</v>
      </c>
      <c r="N14" s="30">
        <v>-2E-3</v>
      </c>
      <c r="O14" s="30">
        <v>-2E-3</v>
      </c>
      <c r="P14" s="66"/>
      <c r="Q14" s="66"/>
    </row>
    <row r="15" spans="1:17" ht="13.5" thickBot="1" x14ac:dyDescent="0.25">
      <c r="A15" s="107" t="s">
        <v>20</v>
      </c>
      <c r="B15" s="21">
        <f>COUNTIF(F15:O15,"&gt;0")</f>
        <v>0</v>
      </c>
      <c r="C15" s="2">
        <f>COUNTIF(F15:O15,"&lt;0")</f>
        <v>0</v>
      </c>
      <c r="D15" s="2">
        <f>COUNTIF(F15:O15,"0")</f>
        <v>2</v>
      </c>
      <c r="E15" s="62">
        <f t="shared" si="1"/>
        <v>2</v>
      </c>
      <c r="F15" s="111">
        <v>0</v>
      </c>
      <c r="G15" s="111">
        <v>0</v>
      </c>
      <c r="H15" s="35"/>
      <c r="I15" s="115"/>
      <c r="J15" s="64"/>
      <c r="K15" s="64"/>
      <c r="L15" s="64"/>
      <c r="M15" s="64"/>
      <c r="N15" s="64"/>
      <c r="O15" s="64"/>
      <c r="P15" s="64"/>
      <c r="Q15" s="64"/>
    </row>
    <row r="16" spans="1:17" ht="13.5" thickBot="1" x14ac:dyDescent="0.25">
      <c r="A16" s="107" t="s">
        <v>68</v>
      </c>
      <c r="B16" s="21">
        <f t="shared" ref="B16:B17" si="4">COUNTIF(F16:O16,"&gt;0")</f>
        <v>0</v>
      </c>
      <c r="C16" s="2">
        <f>COUNTIF(F16:O16,"&lt;0")</f>
        <v>8</v>
      </c>
      <c r="D16" s="2">
        <f>COUNTIF(F16:O16,"0")</f>
        <v>0</v>
      </c>
      <c r="E16" s="62">
        <f t="shared" si="1"/>
        <v>8</v>
      </c>
      <c r="F16" s="64"/>
      <c r="G16" s="64"/>
      <c r="H16" s="30">
        <v>-2.5000000000000001E-3</v>
      </c>
      <c r="I16" s="114">
        <v>-2.5000000000000001E-3</v>
      </c>
      <c r="J16" s="30">
        <v>-2.5000000000000001E-3</v>
      </c>
      <c r="K16" s="30">
        <v>-2.5000000000000001E-3</v>
      </c>
      <c r="L16" s="30">
        <v>-2.5000000000000001E-3</v>
      </c>
      <c r="M16" s="30">
        <v>-1E-3</v>
      </c>
      <c r="N16" s="30">
        <v>-1E-3</v>
      </c>
      <c r="O16" s="30">
        <v>-1E-3</v>
      </c>
      <c r="P16" s="30">
        <v>-1E-3</v>
      </c>
      <c r="Q16" s="30">
        <v>-1E-3</v>
      </c>
    </row>
    <row r="17" spans="1:17" ht="13.5" thickBot="1" x14ac:dyDescent="0.25">
      <c r="A17" s="107" t="s">
        <v>70</v>
      </c>
      <c r="B17" s="21">
        <f t="shared" si="4"/>
        <v>0</v>
      </c>
      <c r="C17" s="2">
        <f>COUNTIF(F17:O17,"&lt;0")</f>
        <v>1</v>
      </c>
      <c r="D17" s="116"/>
      <c r="E17" s="62">
        <f t="shared" si="1"/>
        <v>1</v>
      </c>
      <c r="F17" s="64"/>
      <c r="G17" s="64"/>
      <c r="H17" s="64"/>
      <c r="I17" s="64"/>
      <c r="J17" s="64"/>
      <c r="K17" s="64"/>
      <c r="L17" s="64"/>
      <c r="M17" s="64"/>
      <c r="N17" s="64"/>
      <c r="O17" s="30">
        <v>-2E-3</v>
      </c>
      <c r="P17" s="30">
        <v>-2E-3</v>
      </c>
      <c r="Q17" s="30">
        <v>-2E-3</v>
      </c>
    </row>
    <row r="18" spans="1:17" s="33" customFormat="1" x14ac:dyDescent="0.2">
      <c r="A18" s="32" t="s">
        <v>36</v>
      </c>
      <c r="B18" s="85"/>
      <c r="C18" s="86"/>
      <c r="D18" s="86"/>
      <c r="E18" s="86"/>
      <c r="F18" s="30">
        <v>-2.5000000000000001E-3</v>
      </c>
      <c r="G18" s="30">
        <v>-2.5000000000000001E-3</v>
      </c>
      <c r="H18" s="30">
        <v>-2.5000000000000001E-3</v>
      </c>
      <c r="I18" s="30">
        <v>-2.5000000000000001E-3</v>
      </c>
      <c r="J18" s="30">
        <v>-2.5000000000000001E-3</v>
      </c>
      <c r="K18" s="30">
        <v>-2.5000000000000001E-3</v>
      </c>
      <c r="L18" s="30">
        <v>-2.5000000000000001E-3</v>
      </c>
      <c r="M18" s="30">
        <v>-2E-3</v>
      </c>
      <c r="N18" s="30">
        <v>-2E-3</v>
      </c>
      <c r="O18" s="30">
        <v>-2E-3</v>
      </c>
      <c r="P18" s="30">
        <v>-2E-3</v>
      </c>
      <c r="Q18" s="30">
        <v>-2E-3</v>
      </c>
    </row>
    <row r="19" spans="1:17" x14ac:dyDescent="0.2">
      <c r="A19" s="1"/>
    </row>
    <row r="20" spans="1:17" ht="13.5" thickBot="1" x14ac:dyDescent="0.25">
      <c r="A20" s="48" t="s">
        <v>24</v>
      </c>
    </row>
    <row r="21" spans="1:17" ht="13.5" thickBot="1" x14ac:dyDescent="0.25">
      <c r="A21" s="52"/>
      <c r="B21" s="112" t="s">
        <v>34</v>
      </c>
      <c r="C21" s="53"/>
    </row>
    <row r="22" spans="1:17" ht="6.75" customHeight="1" thickBot="1" x14ac:dyDescent="0.25">
      <c r="A22" s="49"/>
      <c r="C22" s="50"/>
    </row>
    <row r="23" spans="1:17" ht="13.5" thickBot="1" x14ac:dyDescent="0.25">
      <c r="A23" s="54"/>
      <c r="B23" s="112" t="s">
        <v>32</v>
      </c>
      <c r="C23" s="53"/>
    </row>
    <row r="24" spans="1:17" ht="6.75" customHeight="1" thickBot="1" x14ac:dyDescent="0.25">
      <c r="A24" s="49"/>
      <c r="C24" s="50"/>
    </row>
    <row r="25" spans="1:17" ht="13.5" thickBot="1" x14ac:dyDescent="0.25">
      <c r="A25" s="55"/>
      <c r="B25" s="112" t="s">
        <v>33</v>
      </c>
      <c r="C25" s="53"/>
    </row>
    <row r="26" spans="1:17" ht="6.75" customHeight="1" thickBot="1" x14ac:dyDescent="0.25">
      <c r="A26" s="56"/>
      <c r="C26" s="50"/>
    </row>
    <row r="27" spans="1:17" ht="44.25" customHeight="1" thickBot="1" x14ac:dyDescent="0.25">
      <c r="A27" s="64"/>
      <c r="B27" s="157" t="s">
        <v>35</v>
      </c>
      <c r="C27" s="156"/>
    </row>
    <row r="28" spans="1:17" ht="6.75" customHeight="1" thickBot="1" x14ac:dyDescent="0.25">
      <c r="A28" s="49"/>
      <c r="C28" s="50"/>
    </row>
    <row r="29" spans="1:17" ht="60" customHeight="1" thickBot="1" x14ac:dyDescent="0.25">
      <c r="A29" s="66"/>
      <c r="B29" s="157" t="s">
        <v>65</v>
      </c>
      <c r="C29" s="156"/>
    </row>
  </sheetData>
  <mergeCells count="2">
    <mergeCell ref="B27:C27"/>
    <mergeCell ref="B29:C29"/>
  </mergeCells>
  <conditionalFormatting sqref="A27 A29">
    <cfRule type="cellIs" dxfId="409" priority="103" stopIfTrue="1" operator="equal">
      <formula>"n/a"</formula>
    </cfRule>
    <cfRule type="cellIs" dxfId="408" priority="104" stopIfTrue="1" operator="equal">
      <formula>0</formula>
    </cfRule>
    <cfRule type="cellIs" dxfId="407" priority="105" stopIfTrue="1" operator="lessThan">
      <formula>0</formula>
    </cfRule>
  </conditionalFormatting>
  <conditionalFormatting sqref="F6:Q18">
    <cfRule type="cellIs" dxfId="406" priority="1" stopIfTrue="1" operator="equal">
      <formula>"n/a"</formula>
    </cfRule>
    <cfRule type="cellIs" dxfId="405" priority="2" stopIfTrue="1" operator="equal">
      <formula>0</formula>
    </cfRule>
    <cfRule type="cellIs" dxfId="404" priority="3"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26"/>
  <sheetViews>
    <sheetView topLeftCell="C1" workbookViewId="0">
      <selection activeCell="T23" sqref="T23"/>
    </sheetView>
  </sheetViews>
  <sheetFormatPr defaultRowHeight="12.75" x14ac:dyDescent="0.2"/>
  <cols>
    <col min="1" max="1" width="42.7109375" customWidth="1"/>
    <col min="2" max="5" width="17.42578125" customWidth="1"/>
    <col min="6" max="6" width="10.28515625" bestFit="1" customWidth="1"/>
    <col min="7" max="17" width="10.140625" bestFit="1" customWidth="1"/>
  </cols>
  <sheetData>
    <row r="1" spans="1:17" ht="63" x14ac:dyDescent="0.25">
      <c r="A1" s="5" t="s">
        <v>54</v>
      </c>
      <c r="C1" s="4"/>
      <c r="D1" s="4"/>
      <c r="E1" s="4"/>
    </row>
    <row r="2" spans="1:17" ht="12.75" customHeight="1" x14ac:dyDescent="0.25">
      <c r="A2" s="5"/>
      <c r="B2" s="14" t="s">
        <v>13</v>
      </c>
      <c r="C2" s="18" t="s">
        <v>15</v>
      </c>
      <c r="D2" s="12" t="s">
        <v>15</v>
      </c>
      <c r="E2" s="27" t="s">
        <v>18</v>
      </c>
    </row>
    <row r="3" spans="1:17" ht="12.75" customHeight="1" x14ac:dyDescent="0.2">
      <c r="A3" s="7"/>
      <c r="B3" s="15" t="s">
        <v>14</v>
      </c>
      <c r="C3" s="19" t="s">
        <v>16</v>
      </c>
      <c r="D3" s="11" t="s">
        <v>17</v>
      </c>
      <c r="E3" s="17" t="s">
        <v>19</v>
      </c>
    </row>
    <row r="4" spans="1:17" ht="12.75" customHeight="1" x14ac:dyDescent="0.2">
      <c r="A4" s="7"/>
      <c r="B4" s="90" t="s">
        <v>39</v>
      </c>
      <c r="C4" s="19" t="s">
        <v>40</v>
      </c>
      <c r="D4" s="11" t="s">
        <v>41</v>
      </c>
      <c r="E4" s="17" t="s">
        <v>42</v>
      </c>
    </row>
    <row r="5" spans="1:17" s="47" customFormat="1" x14ac:dyDescent="0.2">
      <c r="A5" s="43"/>
      <c r="B5" s="21"/>
      <c r="C5" s="45"/>
      <c r="D5" s="45"/>
      <c r="E5" s="44"/>
      <c r="F5" s="128">
        <v>41660</v>
      </c>
      <c r="G5" s="132">
        <v>41688</v>
      </c>
      <c r="H5" s="136">
        <v>41723</v>
      </c>
      <c r="I5" s="132">
        <v>41758</v>
      </c>
      <c r="J5" s="137">
        <v>41786</v>
      </c>
      <c r="K5" s="132">
        <v>41814</v>
      </c>
      <c r="L5" s="132">
        <v>41842</v>
      </c>
      <c r="M5" s="132">
        <v>41877</v>
      </c>
      <c r="N5" s="132">
        <v>41905</v>
      </c>
      <c r="O5" s="132">
        <v>41940</v>
      </c>
      <c r="P5" s="132">
        <v>41968</v>
      </c>
      <c r="Q5" s="132">
        <v>41989</v>
      </c>
    </row>
    <row r="6" spans="1:17" s="47" customFormat="1" x14ac:dyDescent="0.2">
      <c r="A6" s="108" t="s">
        <v>66</v>
      </c>
      <c r="B6" s="2">
        <f>COUNTIF(F6:Q6,"&gt;0")</f>
        <v>0</v>
      </c>
      <c r="C6" s="2">
        <f>COUNTIF(F6:Q6,"&lt;0")</f>
        <v>7</v>
      </c>
      <c r="D6" s="2">
        <f>COUNTIF(F6:Q6,"0")</f>
        <v>5</v>
      </c>
      <c r="E6" s="62">
        <f t="shared" ref="E6:E14" si="0">SUM(B6:D6)</f>
        <v>12</v>
      </c>
      <c r="F6" s="135">
        <v>-1.5E-3</v>
      </c>
      <c r="G6" s="30">
        <v>-1.5E-3</v>
      </c>
      <c r="H6" s="30">
        <v>-1E-3</v>
      </c>
      <c r="I6" s="30">
        <v>-1E-3</v>
      </c>
      <c r="J6" s="135">
        <v>-1E-3</v>
      </c>
      <c r="K6" s="30">
        <v>-1E-3</v>
      </c>
      <c r="L6" s="30">
        <v>-2E-3</v>
      </c>
      <c r="M6" s="138">
        <v>0</v>
      </c>
      <c r="N6" s="138">
        <v>0</v>
      </c>
      <c r="O6" s="138">
        <v>0</v>
      </c>
      <c r="P6" s="138">
        <v>0</v>
      </c>
      <c r="Q6" s="138">
        <v>0</v>
      </c>
    </row>
    <row r="7" spans="1:17" x14ac:dyDescent="0.2">
      <c r="A7" s="2" t="s">
        <v>71</v>
      </c>
      <c r="B7" s="2">
        <f t="shared" ref="B7:B14" si="1">COUNTIF(F7:Q7,"&gt;0")</f>
        <v>0</v>
      </c>
      <c r="C7" s="2">
        <f t="shared" ref="C7:C14" si="2">COUNTIF(F7:Q7,"&lt;0")</f>
        <v>7</v>
      </c>
      <c r="D7" s="2">
        <f t="shared" ref="D7:D14" si="3">COUNTIF(F7:Q7,"0")</f>
        <v>5</v>
      </c>
      <c r="E7" s="62">
        <f t="shared" si="0"/>
        <v>12</v>
      </c>
      <c r="F7" s="135">
        <v>-1.5E-3</v>
      </c>
      <c r="G7" s="30">
        <v>-1.5E-3</v>
      </c>
      <c r="H7" s="30">
        <v>-1E-3</v>
      </c>
      <c r="I7" s="30">
        <v>-1E-3</v>
      </c>
      <c r="J7" s="135">
        <v>-1E-3</v>
      </c>
      <c r="K7" s="30">
        <v>-1E-3</v>
      </c>
      <c r="L7" s="30">
        <v>-2E-3</v>
      </c>
      <c r="M7" s="138">
        <v>0</v>
      </c>
      <c r="N7" s="138">
        <v>0</v>
      </c>
      <c r="O7" s="138">
        <v>0</v>
      </c>
      <c r="P7" s="138">
        <v>0</v>
      </c>
      <c r="Q7" s="138">
        <v>0</v>
      </c>
    </row>
    <row r="8" spans="1:17" x14ac:dyDescent="0.2">
      <c r="A8" s="6" t="s">
        <v>61</v>
      </c>
      <c r="B8" s="2">
        <f t="shared" si="1"/>
        <v>0</v>
      </c>
      <c r="C8" s="2">
        <f t="shared" si="2"/>
        <v>1</v>
      </c>
      <c r="D8" s="2">
        <f t="shared" si="3"/>
        <v>10</v>
      </c>
      <c r="E8" s="62">
        <f t="shared" si="0"/>
        <v>11</v>
      </c>
      <c r="F8" s="135">
        <v>-1E-3</v>
      </c>
      <c r="G8" s="30">
        <v>0</v>
      </c>
      <c r="H8" s="30">
        <v>0</v>
      </c>
      <c r="I8" s="30">
        <v>0</v>
      </c>
      <c r="J8" s="135">
        <v>0</v>
      </c>
      <c r="K8" s="30">
        <v>0</v>
      </c>
      <c r="L8" s="30">
        <v>0</v>
      </c>
      <c r="M8" s="37"/>
      <c r="N8" s="138">
        <v>0</v>
      </c>
      <c r="O8" s="138">
        <v>0</v>
      </c>
      <c r="P8" s="138">
        <v>0</v>
      </c>
      <c r="Q8" s="138">
        <v>0</v>
      </c>
    </row>
    <row r="9" spans="1:17" x14ac:dyDescent="0.2">
      <c r="A9" s="2" t="s">
        <v>62</v>
      </c>
      <c r="B9" s="2">
        <f t="shared" si="1"/>
        <v>0</v>
      </c>
      <c r="C9" s="2">
        <f t="shared" si="2"/>
        <v>7</v>
      </c>
      <c r="D9" s="2">
        <f t="shared" si="3"/>
        <v>5</v>
      </c>
      <c r="E9" s="62">
        <f t="shared" si="0"/>
        <v>12</v>
      </c>
      <c r="F9" s="135">
        <v>-1.5E-3</v>
      </c>
      <c r="G9" s="30">
        <v>-1.5E-3</v>
      </c>
      <c r="H9" s="30">
        <v>-1E-3</v>
      </c>
      <c r="I9" s="30">
        <v>-1E-3</v>
      </c>
      <c r="J9" s="135">
        <v>-1E-3</v>
      </c>
      <c r="K9" s="30">
        <v>-1E-3</v>
      </c>
      <c r="L9" s="30">
        <v>-2E-3</v>
      </c>
      <c r="M9" s="138">
        <v>0</v>
      </c>
      <c r="N9" s="138">
        <v>0</v>
      </c>
      <c r="O9" s="138">
        <v>0</v>
      </c>
      <c r="P9" s="138">
        <v>0</v>
      </c>
      <c r="Q9" s="138">
        <v>0</v>
      </c>
    </row>
    <row r="10" spans="1:17" x14ac:dyDescent="0.2">
      <c r="A10" s="2" t="s">
        <v>69</v>
      </c>
      <c r="B10" s="2">
        <f t="shared" si="1"/>
        <v>0</v>
      </c>
      <c r="C10" s="2">
        <f t="shared" si="2"/>
        <v>7</v>
      </c>
      <c r="D10" s="2">
        <f t="shared" si="3"/>
        <v>4</v>
      </c>
      <c r="E10" s="62">
        <f t="shared" si="0"/>
        <v>11</v>
      </c>
      <c r="F10" s="135">
        <v>-1.5E-3</v>
      </c>
      <c r="G10" s="30">
        <v>-1.5E-3</v>
      </c>
      <c r="H10" s="30">
        <v>-1E-3</v>
      </c>
      <c r="I10" s="30">
        <v>-1E-3</v>
      </c>
      <c r="J10" s="135">
        <v>-1E-3</v>
      </c>
      <c r="K10" s="30">
        <v>-1E-3</v>
      </c>
      <c r="L10" s="30">
        <v>-2E-3</v>
      </c>
      <c r="M10" s="138">
        <v>0</v>
      </c>
      <c r="N10" s="138">
        <v>0</v>
      </c>
      <c r="O10" s="138">
        <v>0</v>
      </c>
      <c r="P10" s="138">
        <v>0</v>
      </c>
      <c r="Q10" s="37"/>
    </row>
    <row r="11" spans="1:17" x14ac:dyDescent="0.2">
      <c r="A11" s="2" t="s">
        <v>64</v>
      </c>
      <c r="B11" s="2">
        <f t="shared" si="1"/>
        <v>0</v>
      </c>
      <c r="C11" s="2">
        <f t="shared" si="2"/>
        <v>7</v>
      </c>
      <c r="D11" s="2">
        <f t="shared" si="3"/>
        <v>5</v>
      </c>
      <c r="E11" s="62">
        <f t="shared" si="0"/>
        <v>12</v>
      </c>
      <c r="F11" s="135">
        <v>-1.5E-3</v>
      </c>
      <c r="G11" s="30">
        <v>-1.5E-3</v>
      </c>
      <c r="H11" s="30">
        <v>-1E-3</v>
      </c>
      <c r="I11" s="30">
        <v>-1E-3</v>
      </c>
      <c r="J11" s="135">
        <v>-1E-3</v>
      </c>
      <c r="K11" s="30">
        <v>-1E-3</v>
      </c>
      <c r="L11" s="30">
        <v>-2E-3</v>
      </c>
      <c r="M11" s="138">
        <v>0</v>
      </c>
      <c r="N11" s="138">
        <v>0</v>
      </c>
      <c r="O11" s="138">
        <v>0</v>
      </c>
      <c r="P11" s="138">
        <v>0</v>
      </c>
      <c r="Q11" s="138">
        <v>0</v>
      </c>
    </row>
    <row r="12" spans="1:17" ht="13.5" thickBot="1" x14ac:dyDescent="0.25">
      <c r="A12" s="107" t="s">
        <v>67</v>
      </c>
      <c r="B12" s="2">
        <f t="shared" si="1"/>
        <v>0</v>
      </c>
      <c r="C12" s="2">
        <f t="shared" si="2"/>
        <v>7</v>
      </c>
      <c r="D12" s="2">
        <f t="shared" si="3"/>
        <v>5</v>
      </c>
      <c r="E12" s="62">
        <f t="shared" si="0"/>
        <v>12</v>
      </c>
      <c r="F12" s="135">
        <v>-1.5E-3</v>
      </c>
      <c r="G12" s="30">
        <v>-1.5E-3</v>
      </c>
      <c r="H12" s="30">
        <v>-1E-3</v>
      </c>
      <c r="I12" s="30">
        <v>-1E-3</v>
      </c>
      <c r="J12" s="135">
        <v>-1E-3</v>
      </c>
      <c r="K12" s="30">
        <v>-1E-3</v>
      </c>
      <c r="L12" s="30">
        <v>-2E-3</v>
      </c>
      <c r="M12" s="138">
        <v>0</v>
      </c>
      <c r="N12" s="138">
        <v>0</v>
      </c>
      <c r="O12" s="138">
        <v>0</v>
      </c>
      <c r="P12" s="138">
        <v>0</v>
      </c>
      <c r="Q12" s="138">
        <v>0</v>
      </c>
    </row>
    <row r="13" spans="1:17" ht="13.5" thickBot="1" x14ac:dyDescent="0.25">
      <c r="A13" s="107" t="s">
        <v>68</v>
      </c>
      <c r="B13" s="2">
        <f t="shared" si="1"/>
        <v>0</v>
      </c>
      <c r="C13" s="2">
        <f t="shared" si="2"/>
        <v>1</v>
      </c>
      <c r="D13" s="2">
        <f t="shared" si="3"/>
        <v>9</v>
      </c>
      <c r="E13" s="62">
        <f t="shared" si="0"/>
        <v>10</v>
      </c>
      <c r="F13" s="66"/>
      <c r="G13" s="30">
        <v>0</v>
      </c>
      <c r="H13" s="30">
        <v>0</v>
      </c>
      <c r="I13" s="30">
        <v>0</v>
      </c>
      <c r="J13" s="135">
        <v>0</v>
      </c>
      <c r="K13" s="37"/>
      <c r="L13" s="30">
        <v>-2E-3</v>
      </c>
      <c r="M13" s="138">
        <v>0</v>
      </c>
      <c r="N13" s="138">
        <v>0</v>
      </c>
      <c r="O13" s="138">
        <v>0</v>
      </c>
      <c r="P13" s="138">
        <v>0</v>
      </c>
      <c r="Q13" s="138">
        <v>0</v>
      </c>
    </row>
    <row r="14" spans="1:17" x14ac:dyDescent="0.2">
      <c r="A14" s="107" t="s">
        <v>70</v>
      </c>
      <c r="B14" s="2">
        <f t="shared" si="1"/>
        <v>0</v>
      </c>
      <c r="C14" s="2">
        <f t="shared" si="2"/>
        <v>7</v>
      </c>
      <c r="D14" s="2">
        <f t="shared" si="3"/>
        <v>5</v>
      </c>
      <c r="E14" s="62">
        <f t="shared" si="0"/>
        <v>12</v>
      </c>
      <c r="F14" s="135">
        <v>-1.5E-3</v>
      </c>
      <c r="G14" s="30">
        <v>-1.5E-3</v>
      </c>
      <c r="H14" s="30">
        <v>-1E-3</v>
      </c>
      <c r="I14" s="30">
        <v>-1E-3</v>
      </c>
      <c r="J14" s="135">
        <v>-1E-3</v>
      </c>
      <c r="K14" s="30">
        <v>-1E-3</v>
      </c>
      <c r="L14" s="30">
        <v>-2E-3</v>
      </c>
      <c r="M14" s="138">
        <v>0</v>
      </c>
      <c r="N14" s="138">
        <v>0</v>
      </c>
      <c r="O14" s="138">
        <v>0</v>
      </c>
      <c r="P14" s="138">
        <v>0</v>
      </c>
      <c r="Q14" s="138">
        <v>0</v>
      </c>
    </row>
    <row r="15" spans="1:17" s="33" customFormat="1" x14ac:dyDescent="0.2">
      <c r="A15" s="32" t="s">
        <v>36</v>
      </c>
      <c r="B15" s="85"/>
      <c r="C15" s="86"/>
      <c r="D15" s="86"/>
      <c r="E15" s="86"/>
      <c r="F15" s="135">
        <v>-1.5E-3</v>
      </c>
      <c r="G15" s="30">
        <v>-1.5E-3</v>
      </c>
      <c r="H15" s="30">
        <v>-1E-3</v>
      </c>
      <c r="I15" s="30">
        <v>-1E-3</v>
      </c>
      <c r="J15" s="135">
        <v>-1E-3</v>
      </c>
      <c r="K15" s="30">
        <v>-1E-3</v>
      </c>
      <c r="L15" s="30">
        <v>-2E-3</v>
      </c>
      <c r="M15" s="138">
        <v>0</v>
      </c>
      <c r="N15" s="138">
        <v>0</v>
      </c>
      <c r="O15" s="138">
        <v>0</v>
      </c>
      <c r="P15" s="138">
        <v>0</v>
      </c>
      <c r="Q15" s="138">
        <v>0</v>
      </c>
    </row>
    <row r="16" spans="1:17" x14ac:dyDescent="0.2">
      <c r="A16" s="1"/>
    </row>
    <row r="17" spans="1:3" ht="13.5" thickBot="1" x14ac:dyDescent="0.25">
      <c r="A17" s="48" t="s">
        <v>24</v>
      </c>
    </row>
    <row r="18" spans="1:3" ht="13.5" thickBot="1" x14ac:dyDescent="0.25">
      <c r="A18" s="52"/>
      <c r="B18" s="112" t="s">
        <v>34</v>
      </c>
      <c r="C18" s="53"/>
    </row>
    <row r="19" spans="1:3" ht="6.75" customHeight="1" thickBot="1" x14ac:dyDescent="0.25">
      <c r="A19" s="49"/>
      <c r="C19" s="50"/>
    </row>
    <row r="20" spans="1:3" ht="13.5" thickBot="1" x14ac:dyDescent="0.25">
      <c r="A20" s="54"/>
      <c r="B20" s="112" t="s">
        <v>32</v>
      </c>
      <c r="C20" s="53"/>
    </row>
    <row r="21" spans="1:3" ht="6.75" customHeight="1" thickBot="1" x14ac:dyDescent="0.25">
      <c r="A21" s="49"/>
      <c r="C21" s="50"/>
    </row>
    <row r="22" spans="1:3" ht="13.5" thickBot="1" x14ac:dyDescent="0.25">
      <c r="A22" s="55"/>
      <c r="B22" s="112" t="s">
        <v>33</v>
      </c>
      <c r="C22" s="53"/>
    </row>
    <row r="23" spans="1:3" ht="6.75" customHeight="1" thickBot="1" x14ac:dyDescent="0.25">
      <c r="A23" s="56"/>
      <c r="C23" s="50"/>
    </row>
    <row r="24" spans="1:3" ht="44.25" customHeight="1" thickBot="1" x14ac:dyDescent="0.25">
      <c r="A24" s="64"/>
      <c r="B24" s="157" t="s">
        <v>35</v>
      </c>
      <c r="C24" s="156"/>
    </row>
    <row r="25" spans="1:3" ht="6.75" customHeight="1" thickBot="1" x14ac:dyDescent="0.25">
      <c r="A25" s="49"/>
      <c r="C25" s="50"/>
    </row>
    <row r="26" spans="1:3" ht="60" customHeight="1" thickBot="1" x14ac:dyDescent="0.25">
      <c r="A26" s="66"/>
      <c r="B26" s="157" t="s">
        <v>65</v>
      </c>
      <c r="C26" s="156"/>
    </row>
  </sheetData>
  <mergeCells count="2">
    <mergeCell ref="B24:C24"/>
    <mergeCell ref="B26:C26"/>
  </mergeCells>
  <conditionalFormatting sqref="A24 A26">
    <cfRule type="cellIs" dxfId="403" priority="103" stopIfTrue="1" operator="equal">
      <formula>"n/a"</formula>
    </cfRule>
    <cfRule type="cellIs" dxfId="402" priority="104" stopIfTrue="1" operator="equal">
      <formula>0</formula>
    </cfRule>
    <cfRule type="cellIs" dxfId="401" priority="105" stopIfTrue="1" operator="lessThan">
      <formula>0</formula>
    </cfRule>
  </conditionalFormatting>
  <conditionalFormatting sqref="F6:Q15">
    <cfRule type="cellIs" dxfId="400" priority="97" stopIfTrue="1" operator="equal">
      <formula>"n/a"</formula>
    </cfRule>
    <cfRule type="cellIs" dxfId="399" priority="98" stopIfTrue="1" operator="equal">
      <formula>0</formula>
    </cfRule>
    <cfRule type="cellIs" dxfId="398" priority="99" stopIfTrue="1" operator="lessThan">
      <formula>0</formula>
    </cfRule>
  </conditionalFormatting>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28"/>
  <sheetViews>
    <sheetView zoomScaleNormal="100" workbookViewId="0">
      <selection activeCell="F14" sqref="F14"/>
    </sheetView>
  </sheetViews>
  <sheetFormatPr defaultRowHeight="12.75" x14ac:dyDescent="0.2"/>
  <cols>
    <col min="1" max="1" width="44.28515625" customWidth="1"/>
    <col min="2" max="5" width="17.42578125" customWidth="1"/>
    <col min="6" max="7" width="10.28515625" bestFit="1" customWidth="1"/>
    <col min="8" max="17" width="10.140625" bestFit="1" customWidth="1"/>
  </cols>
  <sheetData>
    <row r="1" spans="1:17" ht="70.5" customHeight="1" x14ac:dyDescent="0.25">
      <c r="A1" s="5" t="s">
        <v>54</v>
      </c>
      <c r="C1" s="4"/>
      <c r="D1" s="4"/>
      <c r="E1" s="4"/>
    </row>
    <row r="2" spans="1:17" ht="12.75" customHeight="1" x14ac:dyDescent="0.25">
      <c r="A2" s="5"/>
      <c r="B2" s="14" t="s">
        <v>13</v>
      </c>
      <c r="C2" s="18" t="s">
        <v>15</v>
      </c>
      <c r="D2" s="12" t="s">
        <v>15</v>
      </c>
      <c r="E2" s="27" t="s">
        <v>18</v>
      </c>
    </row>
    <row r="3" spans="1:17" ht="12.75" customHeight="1" x14ac:dyDescent="0.2">
      <c r="A3" s="7"/>
      <c r="B3" s="15" t="s">
        <v>14</v>
      </c>
      <c r="C3" s="19" t="s">
        <v>16</v>
      </c>
      <c r="D3" s="11" t="s">
        <v>17</v>
      </c>
      <c r="E3" s="17" t="s">
        <v>19</v>
      </c>
    </row>
    <row r="4" spans="1:17" ht="12.75" customHeight="1" x14ac:dyDescent="0.2">
      <c r="A4" s="7"/>
      <c r="B4" s="90" t="s">
        <v>39</v>
      </c>
      <c r="C4" s="19" t="s">
        <v>40</v>
      </c>
      <c r="D4" s="11" t="s">
        <v>41</v>
      </c>
      <c r="E4" s="17" t="s">
        <v>42</v>
      </c>
    </row>
    <row r="5" spans="1:17" s="47" customFormat="1" x14ac:dyDescent="0.2">
      <c r="A5" s="43"/>
      <c r="B5" s="21"/>
      <c r="C5" s="45"/>
      <c r="D5" s="45"/>
      <c r="E5" s="44"/>
      <c r="F5" s="139">
        <v>42031</v>
      </c>
      <c r="G5" s="46">
        <v>42059</v>
      </c>
      <c r="H5" s="46">
        <v>42087</v>
      </c>
      <c r="I5" s="46">
        <v>42115</v>
      </c>
      <c r="J5" s="132">
        <v>42150</v>
      </c>
      <c r="K5" s="132">
        <v>42178</v>
      </c>
      <c r="L5" s="132">
        <v>42206</v>
      </c>
      <c r="M5" s="132">
        <v>42241</v>
      </c>
      <c r="N5" s="132">
        <v>42269</v>
      </c>
      <c r="O5" s="132">
        <v>42297</v>
      </c>
      <c r="P5" s="132">
        <v>42325</v>
      </c>
      <c r="Q5" s="132">
        <v>42353</v>
      </c>
    </row>
    <row r="6" spans="1:17" s="47" customFormat="1" x14ac:dyDescent="0.2">
      <c r="A6" s="108" t="s">
        <v>72</v>
      </c>
      <c r="B6" s="2">
        <f>COUNTIF(F6:Q6,"&gt;0")</f>
        <v>0</v>
      </c>
      <c r="C6" s="2">
        <f>COUNTIF(F6:Q6,"&lt;0")</f>
        <v>1</v>
      </c>
      <c r="D6" s="2">
        <f>COUNTIF(F6:Q6,"0")</f>
        <v>5</v>
      </c>
      <c r="E6" s="62">
        <f>SUM(B6:D6)</f>
        <v>6</v>
      </c>
      <c r="F6" s="141"/>
      <c r="G6" s="141"/>
      <c r="H6" s="141"/>
      <c r="I6" s="141"/>
      <c r="J6" s="141"/>
      <c r="K6" s="141"/>
      <c r="L6" s="135">
        <v>-1.5E-3</v>
      </c>
      <c r="M6" s="30">
        <v>0</v>
      </c>
      <c r="N6" s="30">
        <v>0</v>
      </c>
      <c r="O6" s="30">
        <v>0</v>
      </c>
      <c r="P6" s="30">
        <v>0</v>
      </c>
      <c r="Q6" s="30">
        <v>0</v>
      </c>
    </row>
    <row r="7" spans="1:17" s="47" customFormat="1" x14ac:dyDescent="0.2">
      <c r="A7" s="108" t="s">
        <v>66</v>
      </c>
      <c r="B7" s="2">
        <f>COUNTIF(F7:Q7,"&gt;0")</f>
        <v>0</v>
      </c>
      <c r="C7" s="2">
        <f>COUNTIF(F7:Q7,"&lt;0")</f>
        <v>5</v>
      </c>
      <c r="D7" s="2">
        <f>COUNTIF(F7:Q7,"0")</f>
        <v>1</v>
      </c>
      <c r="E7" s="62">
        <f>SUM(B7:D7)</f>
        <v>6</v>
      </c>
      <c r="F7" s="140">
        <v>0</v>
      </c>
      <c r="G7" s="37"/>
      <c r="H7" s="135">
        <v>-1.5E-3</v>
      </c>
      <c r="I7" s="135">
        <v>-1.5E-3</v>
      </c>
      <c r="J7" s="135">
        <v>-1.5E-3</v>
      </c>
      <c r="K7" s="135">
        <v>-1.5E-3</v>
      </c>
      <c r="L7" s="135">
        <v>-1.5E-3</v>
      </c>
      <c r="M7" s="141"/>
      <c r="N7" s="141"/>
      <c r="O7" s="141"/>
      <c r="P7" s="141"/>
      <c r="Q7" s="141"/>
    </row>
    <row r="8" spans="1:17" x14ac:dyDescent="0.2">
      <c r="A8" s="2" t="s">
        <v>71</v>
      </c>
      <c r="B8" s="2">
        <f t="shared" ref="B8:B17" si="0">COUNTIF(F8:Q8,"&gt;0")</f>
        <v>0</v>
      </c>
      <c r="C8" s="2">
        <f t="shared" ref="C8:C17" si="1">COUNTIF(F8:Q8,"&lt;0")</f>
        <v>5</v>
      </c>
      <c r="D8" s="2">
        <f t="shared" ref="D8:D17" si="2">COUNTIF(F8:Q8,"0")</f>
        <v>7</v>
      </c>
      <c r="E8" s="62">
        <f t="shared" ref="E8:E17" si="3">SUM(B8:D8)</f>
        <v>12</v>
      </c>
      <c r="F8" s="30">
        <v>0</v>
      </c>
      <c r="G8" s="30">
        <v>0</v>
      </c>
      <c r="H8" s="135">
        <v>-1.5E-3</v>
      </c>
      <c r="I8" s="135">
        <v>-1.5E-3</v>
      </c>
      <c r="J8" s="135">
        <v>-1.5E-3</v>
      </c>
      <c r="K8" s="135">
        <v>-1.5E-3</v>
      </c>
      <c r="L8" s="135">
        <v>-1.5E-3</v>
      </c>
      <c r="M8" s="30">
        <v>0</v>
      </c>
      <c r="N8" s="30">
        <v>0</v>
      </c>
      <c r="O8" s="30">
        <v>0</v>
      </c>
      <c r="P8" s="30">
        <v>0</v>
      </c>
      <c r="Q8" s="30">
        <v>0</v>
      </c>
    </row>
    <row r="9" spans="1:17" x14ac:dyDescent="0.2">
      <c r="A9" s="6" t="s">
        <v>61</v>
      </c>
      <c r="B9" s="2">
        <f t="shared" si="0"/>
        <v>0</v>
      </c>
      <c r="C9" s="2">
        <f t="shared" si="1"/>
        <v>4</v>
      </c>
      <c r="D9" s="2">
        <f t="shared" si="2"/>
        <v>8</v>
      </c>
      <c r="E9" s="62">
        <f t="shared" si="3"/>
        <v>12</v>
      </c>
      <c r="F9" s="30">
        <v>0</v>
      </c>
      <c r="G9" s="30">
        <v>0</v>
      </c>
      <c r="H9" s="135">
        <v>-1E-3</v>
      </c>
      <c r="I9" s="135">
        <v>-1.5E-3</v>
      </c>
      <c r="J9" s="135">
        <v>-1.5E-3</v>
      </c>
      <c r="K9" s="135">
        <v>-1.5E-3</v>
      </c>
      <c r="L9" s="30">
        <v>0</v>
      </c>
      <c r="M9" s="30">
        <v>0</v>
      </c>
      <c r="N9" s="30">
        <v>0</v>
      </c>
      <c r="O9" s="30">
        <v>0</v>
      </c>
      <c r="P9" s="30">
        <v>0</v>
      </c>
      <c r="Q9" s="30">
        <v>0</v>
      </c>
    </row>
    <row r="10" spans="1:17" x14ac:dyDescent="0.2">
      <c r="A10" s="2" t="s">
        <v>62</v>
      </c>
      <c r="B10" s="2">
        <f t="shared" si="0"/>
        <v>0</v>
      </c>
      <c r="C10" s="2">
        <f t="shared" si="1"/>
        <v>5</v>
      </c>
      <c r="D10" s="2">
        <f t="shared" si="2"/>
        <v>7</v>
      </c>
      <c r="E10" s="62">
        <f t="shared" si="3"/>
        <v>12</v>
      </c>
      <c r="F10" s="30">
        <v>0</v>
      </c>
      <c r="G10" s="30">
        <v>0</v>
      </c>
      <c r="H10" s="135">
        <v>-1.5E-3</v>
      </c>
      <c r="I10" s="135">
        <v>-1.5E-3</v>
      </c>
      <c r="J10" s="135">
        <v>-1.5E-3</v>
      </c>
      <c r="K10" s="135">
        <v>-1.5E-3</v>
      </c>
      <c r="L10" s="135">
        <v>-1.5E-3</v>
      </c>
      <c r="M10" s="30">
        <v>0</v>
      </c>
      <c r="N10" s="30">
        <v>0</v>
      </c>
      <c r="O10" s="30">
        <v>0</v>
      </c>
      <c r="P10" s="30">
        <v>0</v>
      </c>
      <c r="Q10" s="30">
        <v>0</v>
      </c>
    </row>
    <row r="11" spans="1:17" x14ac:dyDescent="0.2">
      <c r="A11" s="2" t="s">
        <v>69</v>
      </c>
      <c r="B11" s="2">
        <f t="shared" si="0"/>
        <v>0</v>
      </c>
      <c r="C11" s="2">
        <f t="shared" si="1"/>
        <v>4</v>
      </c>
      <c r="D11" s="2">
        <f t="shared" si="2"/>
        <v>2</v>
      </c>
      <c r="E11" s="62">
        <f t="shared" si="3"/>
        <v>6</v>
      </c>
      <c r="F11" s="30">
        <v>0</v>
      </c>
      <c r="G11" s="30">
        <v>0</v>
      </c>
      <c r="H11" s="135">
        <v>-1.5E-3</v>
      </c>
      <c r="I11" s="135">
        <v>-1.5E-3</v>
      </c>
      <c r="J11" s="135">
        <v>-1.5E-3</v>
      </c>
      <c r="K11" s="135">
        <v>-1.5E-3</v>
      </c>
      <c r="L11" s="141"/>
      <c r="M11" s="141"/>
      <c r="N11" s="141"/>
      <c r="O11" s="141"/>
      <c r="P11" s="141"/>
      <c r="Q11" s="141"/>
    </row>
    <row r="12" spans="1:17" x14ac:dyDescent="0.2">
      <c r="A12" s="2" t="s">
        <v>64</v>
      </c>
      <c r="B12" s="2">
        <f t="shared" si="0"/>
        <v>0</v>
      </c>
      <c r="C12" s="2">
        <f t="shared" si="1"/>
        <v>5</v>
      </c>
      <c r="D12" s="2">
        <f t="shared" si="2"/>
        <v>7</v>
      </c>
      <c r="E12" s="62">
        <f t="shared" si="3"/>
        <v>12</v>
      </c>
      <c r="F12" s="30">
        <v>0</v>
      </c>
      <c r="G12" s="30">
        <v>0</v>
      </c>
      <c r="H12" s="135">
        <v>-1.5E-3</v>
      </c>
      <c r="I12" s="135">
        <v>-1.5E-3</v>
      </c>
      <c r="J12" s="135">
        <v>-1.5E-3</v>
      </c>
      <c r="K12" s="135">
        <v>-1.5E-3</v>
      </c>
      <c r="L12" s="135">
        <v>-1.5E-3</v>
      </c>
      <c r="M12" s="30">
        <v>0</v>
      </c>
      <c r="N12" s="30">
        <v>0</v>
      </c>
      <c r="O12" s="30">
        <v>0</v>
      </c>
      <c r="P12" s="30">
        <v>0</v>
      </c>
      <c r="Q12" s="30">
        <v>0</v>
      </c>
    </row>
    <row r="13" spans="1:17" x14ac:dyDescent="0.2">
      <c r="A13" s="107" t="s">
        <v>67</v>
      </c>
      <c r="B13" s="2">
        <f t="shared" si="0"/>
        <v>0</v>
      </c>
      <c r="C13" s="2">
        <f t="shared" si="1"/>
        <v>5</v>
      </c>
      <c r="D13" s="2">
        <f t="shared" si="2"/>
        <v>6</v>
      </c>
      <c r="E13" s="62">
        <f t="shared" si="3"/>
        <v>11</v>
      </c>
      <c r="F13" s="30">
        <v>0</v>
      </c>
      <c r="G13" s="30">
        <v>0</v>
      </c>
      <c r="H13" s="135">
        <v>-1.5E-3</v>
      </c>
      <c r="I13" s="135">
        <v>-1.5E-3</v>
      </c>
      <c r="J13" s="135">
        <v>-1.5E-3</v>
      </c>
      <c r="K13" s="135">
        <v>-1.5E-3</v>
      </c>
      <c r="L13" s="135">
        <v>-1.5E-3</v>
      </c>
      <c r="M13" s="30">
        <v>0</v>
      </c>
      <c r="N13" s="30">
        <v>0</v>
      </c>
      <c r="O13" s="30">
        <v>0</v>
      </c>
      <c r="P13" s="37"/>
      <c r="Q13" s="30">
        <v>0</v>
      </c>
    </row>
    <row r="14" spans="1:17" x14ac:dyDescent="0.2">
      <c r="A14" s="107" t="s">
        <v>73</v>
      </c>
      <c r="B14" s="2">
        <f t="shared" ref="B14" si="4">COUNTIF(F14:Q14,"&gt;0")</f>
        <v>0</v>
      </c>
      <c r="C14" s="2">
        <f t="shared" ref="C14" si="5">COUNTIF(F14:Q14,"&lt;0")</f>
        <v>0</v>
      </c>
      <c r="D14" s="2">
        <f t="shared" ref="D14" si="6">COUNTIF(F14:Q14,"0")</f>
        <v>4</v>
      </c>
      <c r="E14" s="62">
        <f t="shared" ref="E14" si="7">SUM(B14:D14)</f>
        <v>4</v>
      </c>
      <c r="F14" s="141"/>
      <c r="G14" s="141"/>
      <c r="H14" s="141"/>
      <c r="I14" s="141"/>
      <c r="J14" s="141"/>
      <c r="K14" s="141"/>
      <c r="L14" s="141"/>
      <c r="M14" s="141"/>
      <c r="N14" s="30">
        <v>0</v>
      </c>
      <c r="O14" s="30">
        <v>0</v>
      </c>
      <c r="P14" s="30">
        <v>0</v>
      </c>
      <c r="Q14" s="30">
        <v>0</v>
      </c>
    </row>
    <row r="15" spans="1:17" x14ac:dyDescent="0.2">
      <c r="A15" s="107" t="s">
        <v>68</v>
      </c>
      <c r="B15" s="2">
        <f t="shared" si="0"/>
        <v>0</v>
      </c>
      <c r="C15" s="2">
        <f t="shared" si="1"/>
        <v>4</v>
      </c>
      <c r="D15" s="2">
        <f t="shared" si="2"/>
        <v>7</v>
      </c>
      <c r="E15" s="62">
        <f t="shared" si="3"/>
        <v>11</v>
      </c>
      <c r="F15" s="30">
        <v>0</v>
      </c>
      <c r="G15" s="30">
        <v>0</v>
      </c>
      <c r="H15" s="135">
        <v>-1.5E-3</v>
      </c>
      <c r="I15" s="135">
        <v>-1.5E-3</v>
      </c>
      <c r="J15" s="135">
        <v>-1.5E-3</v>
      </c>
      <c r="K15" s="37"/>
      <c r="L15" s="135">
        <v>-1.5E-3</v>
      </c>
      <c r="M15" s="30">
        <v>0</v>
      </c>
      <c r="N15" s="30">
        <v>0</v>
      </c>
      <c r="O15" s="30">
        <v>0</v>
      </c>
      <c r="P15" s="30">
        <v>0</v>
      </c>
      <c r="Q15" s="30">
        <v>0</v>
      </c>
    </row>
    <row r="16" spans="1:17" x14ac:dyDescent="0.2">
      <c r="A16" s="107" t="s">
        <v>70</v>
      </c>
      <c r="B16" s="2">
        <f t="shared" si="0"/>
        <v>0</v>
      </c>
      <c r="C16" s="2">
        <f t="shared" si="1"/>
        <v>5</v>
      </c>
      <c r="D16" s="2">
        <f t="shared" si="2"/>
        <v>7</v>
      </c>
      <c r="E16" s="62">
        <f t="shared" si="3"/>
        <v>12</v>
      </c>
      <c r="F16" s="30">
        <v>0</v>
      </c>
      <c r="G16" s="30">
        <v>0</v>
      </c>
      <c r="H16" s="135">
        <v>-1.5E-3</v>
      </c>
      <c r="I16" s="135">
        <v>-1.5E-3</v>
      </c>
      <c r="J16" s="135">
        <v>-1.5E-3</v>
      </c>
      <c r="K16" s="135">
        <v>-1.5E-3</v>
      </c>
      <c r="L16" s="135">
        <v>-1.5E-3</v>
      </c>
      <c r="M16" s="30">
        <v>0</v>
      </c>
      <c r="N16" s="30">
        <v>0</v>
      </c>
      <c r="O16" s="30">
        <v>0</v>
      </c>
      <c r="P16" s="30">
        <v>0</v>
      </c>
      <c r="Q16" s="30">
        <v>0</v>
      </c>
    </row>
    <row r="17" spans="1:17" s="33" customFormat="1" x14ac:dyDescent="0.2">
      <c r="A17" s="32" t="s">
        <v>36</v>
      </c>
      <c r="B17" s="85">
        <f t="shared" si="0"/>
        <v>0</v>
      </c>
      <c r="C17" s="86">
        <f t="shared" si="1"/>
        <v>5</v>
      </c>
      <c r="D17" s="86">
        <f t="shared" si="2"/>
        <v>7</v>
      </c>
      <c r="E17" s="86">
        <f t="shared" si="3"/>
        <v>12</v>
      </c>
      <c r="F17" s="30">
        <v>0</v>
      </c>
      <c r="G17" s="30">
        <v>0</v>
      </c>
      <c r="H17" s="135">
        <v>-1.5E-3</v>
      </c>
      <c r="I17" s="135">
        <v>-1.5E-3</v>
      </c>
      <c r="J17" s="135">
        <v>-1.5E-3</v>
      </c>
      <c r="K17" s="135">
        <v>-1.5E-3</v>
      </c>
      <c r="L17" s="135">
        <v>-1.5E-3</v>
      </c>
      <c r="M17" s="30">
        <v>0</v>
      </c>
      <c r="N17" s="30">
        <v>0</v>
      </c>
      <c r="O17" s="30">
        <v>0</v>
      </c>
      <c r="P17" s="30">
        <v>0</v>
      </c>
      <c r="Q17" s="30">
        <v>0</v>
      </c>
    </row>
    <row r="18" spans="1:17" x14ac:dyDescent="0.2">
      <c r="A18" s="1"/>
    </row>
    <row r="19" spans="1:17" ht="13.5" thickBot="1" x14ac:dyDescent="0.25">
      <c r="A19" s="48" t="s">
        <v>24</v>
      </c>
    </row>
    <row r="20" spans="1:17" ht="13.5" thickBot="1" x14ac:dyDescent="0.25">
      <c r="A20" s="52"/>
      <c r="B20" s="112" t="s">
        <v>34</v>
      </c>
      <c r="C20" s="53"/>
    </row>
    <row r="21" spans="1:17" ht="6.75" customHeight="1" thickBot="1" x14ac:dyDescent="0.25">
      <c r="A21" s="49"/>
      <c r="C21" s="50"/>
    </row>
    <row r="22" spans="1:17" ht="13.5" thickBot="1" x14ac:dyDescent="0.25">
      <c r="A22" s="54"/>
      <c r="B22" s="112" t="s">
        <v>32</v>
      </c>
      <c r="C22" s="53"/>
    </row>
    <row r="23" spans="1:17" ht="6.75" customHeight="1" thickBot="1" x14ac:dyDescent="0.25">
      <c r="A23" s="49"/>
      <c r="C23" s="50"/>
    </row>
    <row r="24" spans="1:17" ht="13.5" thickBot="1" x14ac:dyDescent="0.25">
      <c r="A24" s="55"/>
      <c r="B24" s="112" t="s">
        <v>33</v>
      </c>
      <c r="C24" s="53"/>
    </row>
    <row r="25" spans="1:17" ht="6.75" customHeight="1" thickBot="1" x14ac:dyDescent="0.25">
      <c r="A25" s="56"/>
      <c r="C25" s="50"/>
    </row>
    <row r="26" spans="1:17" ht="44.25" customHeight="1" thickBot="1" x14ac:dyDescent="0.25">
      <c r="A26" s="64"/>
      <c r="B26" s="157" t="s">
        <v>35</v>
      </c>
      <c r="C26" s="156"/>
    </row>
    <row r="27" spans="1:17" ht="6.75" customHeight="1" thickBot="1" x14ac:dyDescent="0.25">
      <c r="A27" s="49"/>
      <c r="C27" s="50"/>
    </row>
    <row r="28" spans="1:17" ht="60" customHeight="1" thickBot="1" x14ac:dyDescent="0.25">
      <c r="A28" s="66"/>
      <c r="B28" s="157" t="s">
        <v>65</v>
      </c>
      <c r="C28" s="156"/>
    </row>
  </sheetData>
  <mergeCells count="2">
    <mergeCell ref="B26:C26"/>
    <mergeCell ref="B28:C28"/>
  </mergeCells>
  <conditionalFormatting sqref="A26 A28">
    <cfRule type="cellIs" dxfId="397" priority="124" stopIfTrue="1" operator="equal">
      <formula>"n/a"</formula>
    </cfRule>
    <cfRule type="cellIs" dxfId="396" priority="125" stopIfTrue="1" operator="equal">
      <formula>0</formula>
    </cfRule>
    <cfRule type="cellIs" dxfId="395" priority="126" stopIfTrue="1" operator="lessThan">
      <formula>0</formula>
    </cfRule>
  </conditionalFormatting>
  <conditionalFormatting sqref="F6:K6">
    <cfRule type="cellIs" dxfId="394" priority="77" stopIfTrue="1" operator="equal">
      <formula>0</formula>
    </cfRule>
    <cfRule type="cellIs" dxfId="393" priority="78" stopIfTrue="1" operator="lessThan">
      <formula>0</formula>
    </cfRule>
  </conditionalFormatting>
  <conditionalFormatting sqref="F6:K13">
    <cfRule type="cellIs" dxfId="392" priority="76" stopIfTrue="1" operator="equal">
      <formula>"n/a"</formula>
    </cfRule>
  </conditionalFormatting>
  <conditionalFormatting sqref="F7:K13">
    <cfRule type="cellIs" dxfId="391" priority="113" stopIfTrue="1" operator="equal">
      <formula>0</formula>
    </cfRule>
    <cfRule type="cellIs" dxfId="390" priority="114" stopIfTrue="1" operator="lessThan">
      <formula>0</formula>
    </cfRule>
  </conditionalFormatting>
  <conditionalFormatting sqref="F14:M14">
    <cfRule type="cellIs" dxfId="389" priority="32" stopIfTrue="1" operator="equal">
      <formula>0</formula>
    </cfRule>
    <cfRule type="cellIs" dxfId="388" priority="33" stopIfTrue="1" operator="lessThan">
      <formula>0</formula>
    </cfRule>
  </conditionalFormatting>
  <conditionalFormatting sqref="F15:M17">
    <cfRule type="cellIs" dxfId="387" priority="35" stopIfTrue="1" operator="equal">
      <formula>0</formula>
    </cfRule>
    <cfRule type="cellIs" dxfId="386" priority="36" stopIfTrue="1" operator="lessThan">
      <formula>0</formula>
    </cfRule>
  </conditionalFormatting>
  <conditionalFormatting sqref="F14:N17">
    <cfRule type="cellIs" dxfId="385" priority="31" stopIfTrue="1" operator="equal">
      <formula>"n/a"</formula>
    </cfRule>
  </conditionalFormatting>
  <conditionalFormatting sqref="L6:L8">
    <cfRule type="cellIs" dxfId="384" priority="74" stopIfTrue="1" operator="equal">
      <formula>0</formula>
    </cfRule>
    <cfRule type="cellIs" dxfId="383" priority="75" stopIfTrue="1" operator="lessThan">
      <formula>0</formula>
    </cfRule>
  </conditionalFormatting>
  <conditionalFormatting sqref="L12:L13">
    <cfRule type="cellIs" dxfId="382" priority="67" stopIfTrue="1" operator="equal">
      <formula>"n/a"</formula>
    </cfRule>
    <cfRule type="cellIs" dxfId="381" priority="68" stopIfTrue="1" operator="equal">
      <formula>0</formula>
    </cfRule>
    <cfRule type="cellIs" dxfId="380" priority="69" stopIfTrue="1" operator="lessThan">
      <formula>0</formula>
    </cfRule>
  </conditionalFormatting>
  <conditionalFormatting sqref="L6:P11">
    <cfRule type="cellIs" dxfId="379" priority="25" stopIfTrue="1" operator="equal">
      <formula>"n/a"</formula>
    </cfRule>
  </conditionalFormatting>
  <conditionalFormatting sqref="L9:P10">
    <cfRule type="cellIs" dxfId="378" priority="53" stopIfTrue="1" operator="equal">
      <formula>0</formula>
    </cfRule>
    <cfRule type="cellIs" dxfId="377" priority="54" stopIfTrue="1" operator="lessThan">
      <formula>0</formula>
    </cfRule>
  </conditionalFormatting>
  <conditionalFormatting sqref="L11:P11">
    <cfRule type="cellIs" dxfId="376" priority="26" stopIfTrue="1" operator="equal">
      <formula>0</formula>
    </cfRule>
    <cfRule type="cellIs" dxfId="375" priority="27" stopIfTrue="1" operator="lessThan">
      <formula>0</formula>
    </cfRule>
  </conditionalFormatting>
  <conditionalFormatting sqref="M13:N13 N14:N17">
    <cfRule type="cellIs" dxfId="374" priority="44" stopIfTrue="1" operator="equal">
      <formula>0</formula>
    </cfRule>
    <cfRule type="cellIs" dxfId="373" priority="45" stopIfTrue="1" operator="lessThan">
      <formula>0</formula>
    </cfRule>
  </conditionalFormatting>
  <conditionalFormatting sqref="M13:N13">
    <cfRule type="cellIs" dxfId="372" priority="43" stopIfTrue="1" operator="equal">
      <formula>"n/a"</formula>
    </cfRule>
  </conditionalFormatting>
  <conditionalFormatting sqref="M6:P6">
    <cfRule type="cellIs" dxfId="371" priority="62" stopIfTrue="1" operator="equal">
      <formula>0</formula>
    </cfRule>
    <cfRule type="cellIs" dxfId="370" priority="63" stopIfTrue="1" operator="lessThan">
      <formula>0</formula>
    </cfRule>
  </conditionalFormatting>
  <conditionalFormatting sqref="M7:P7">
    <cfRule type="cellIs" dxfId="369" priority="29" stopIfTrue="1" operator="equal">
      <formula>0</formula>
    </cfRule>
    <cfRule type="cellIs" dxfId="368" priority="30" stopIfTrue="1" operator="lessThan">
      <formula>0</formula>
    </cfRule>
  </conditionalFormatting>
  <conditionalFormatting sqref="M8:P8">
    <cfRule type="cellIs" dxfId="367" priority="56" stopIfTrue="1" operator="equal">
      <formula>0</formula>
    </cfRule>
    <cfRule type="cellIs" dxfId="366" priority="57" stopIfTrue="1" operator="lessThan">
      <formula>0</formula>
    </cfRule>
  </conditionalFormatting>
  <conditionalFormatting sqref="M12:P12">
    <cfRule type="cellIs" dxfId="365" priority="46" stopIfTrue="1" operator="equal">
      <formula>"n/a"</formula>
    </cfRule>
    <cfRule type="cellIs" dxfId="364" priority="47" stopIfTrue="1" operator="equal">
      <formula>0</formula>
    </cfRule>
    <cfRule type="cellIs" dxfId="363" priority="48" stopIfTrue="1" operator="lessThan">
      <formula>0</formula>
    </cfRule>
  </conditionalFormatting>
  <conditionalFormatting sqref="O13:P17">
    <cfRule type="cellIs" dxfId="362" priority="19" stopIfTrue="1" operator="equal">
      <formula>"n/a"</formula>
    </cfRule>
    <cfRule type="cellIs" dxfId="361" priority="20" stopIfTrue="1" operator="equal">
      <formula>0</formula>
    </cfRule>
    <cfRule type="cellIs" dxfId="360" priority="21" stopIfTrue="1" operator="lessThan">
      <formula>0</formula>
    </cfRule>
  </conditionalFormatting>
  <conditionalFormatting sqref="Q6">
    <cfRule type="cellIs" dxfId="359" priority="17" stopIfTrue="1" operator="equal">
      <formula>0</formula>
    </cfRule>
    <cfRule type="cellIs" dxfId="358" priority="18" stopIfTrue="1" operator="lessThan">
      <formula>0</formula>
    </cfRule>
  </conditionalFormatting>
  <conditionalFormatting sqref="Q6:Q17">
    <cfRule type="cellIs" dxfId="357" priority="1" stopIfTrue="1" operator="equal">
      <formula>"n/a"</formula>
    </cfRule>
  </conditionalFormatting>
  <conditionalFormatting sqref="Q7">
    <cfRule type="cellIs" dxfId="356" priority="14" stopIfTrue="1" operator="equal">
      <formula>0</formula>
    </cfRule>
    <cfRule type="cellIs" dxfId="355" priority="15" stopIfTrue="1" operator="lessThan">
      <formula>0</formula>
    </cfRule>
  </conditionalFormatting>
  <conditionalFormatting sqref="Q8:Q10">
    <cfRule type="cellIs" dxfId="354" priority="2" stopIfTrue="1" operator="equal">
      <formula>0</formula>
    </cfRule>
    <cfRule type="cellIs" dxfId="353" priority="3" stopIfTrue="1" operator="lessThan">
      <formula>0</formula>
    </cfRule>
  </conditionalFormatting>
  <conditionalFormatting sqref="Q11">
    <cfRule type="cellIs" dxfId="352" priority="11" stopIfTrue="1" operator="equal">
      <formula>0</formula>
    </cfRule>
    <cfRule type="cellIs" dxfId="351" priority="12" stopIfTrue="1" operator="lessThan">
      <formula>0</formula>
    </cfRule>
  </conditionalFormatting>
  <conditionalFormatting sqref="Q12:Q17">
    <cfRule type="cellIs" dxfId="350" priority="5" stopIfTrue="1" operator="equal">
      <formula>0</formula>
    </cfRule>
    <cfRule type="cellIs" dxfId="349" priority="6" stopIfTrue="1" operator="lessThan">
      <formula>0</formula>
    </cfRule>
  </conditionalFormatting>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27"/>
  <sheetViews>
    <sheetView zoomScaleNormal="100" workbookViewId="0">
      <selection activeCell="G23" sqref="G23"/>
    </sheetView>
  </sheetViews>
  <sheetFormatPr defaultRowHeight="12.75" x14ac:dyDescent="0.2"/>
  <cols>
    <col min="1" max="1" width="43" customWidth="1"/>
    <col min="2" max="5" width="17.42578125" customWidth="1"/>
    <col min="6" max="17" width="10.140625" bestFit="1" customWidth="1"/>
  </cols>
  <sheetData>
    <row r="1" spans="1:17" ht="70.5" customHeight="1" x14ac:dyDescent="0.25">
      <c r="A1" s="5" t="s">
        <v>54</v>
      </c>
      <c r="C1" s="4"/>
      <c r="D1" s="4"/>
      <c r="E1" s="4"/>
    </row>
    <row r="2" spans="1:17" ht="12.75" customHeight="1" x14ac:dyDescent="0.25">
      <c r="A2" s="5"/>
      <c r="B2" s="14" t="s">
        <v>13</v>
      </c>
      <c r="C2" s="18" t="s">
        <v>15</v>
      </c>
      <c r="D2" s="12" t="s">
        <v>15</v>
      </c>
      <c r="E2" s="27" t="s">
        <v>18</v>
      </c>
    </row>
    <row r="3" spans="1:17" ht="12.75" customHeight="1" x14ac:dyDescent="0.2">
      <c r="A3" s="7"/>
      <c r="B3" s="15" t="s">
        <v>14</v>
      </c>
      <c r="C3" s="19" t="s">
        <v>16</v>
      </c>
      <c r="D3" s="11" t="s">
        <v>17</v>
      </c>
      <c r="E3" s="17" t="s">
        <v>19</v>
      </c>
    </row>
    <row r="4" spans="1:17" ht="12.75" customHeight="1" x14ac:dyDescent="0.2">
      <c r="A4" s="7"/>
      <c r="B4" s="90" t="s">
        <v>39</v>
      </c>
      <c r="C4" s="19" t="s">
        <v>40</v>
      </c>
      <c r="D4" s="11" t="s">
        <v>41</v>
      </c>
      <c r="E4" s="17" t="s">
        <v>42</v>
      </c>
    </row>
    <row r="5" spans="1:17" s="47" customFormat="1" x14ac:dyDescent="0.2">
      <c r="A5" s="43"/>
      <c r="B5" s="21"/>
      <c r="C5" s="45"/>
      <c r="D5" s="45"/>
      <c r="E5" s="44"/>
      <c r="F5" s="132">
        <v>42395</v>
      </c>
      <c r="G5" s="132">
        <v>42423</v>
      </c>
      <c r="H5" s="132">
        <v>42451</v>
      </c>
      <c r="I5" s="132">
        <v>42486</v>
      </c>
      <c r="J5" s="132">
        <v>42514</v>
      </c>
      <c r="K5" s="132">
        <v>42542</v>
      </c>
      <c r="L5" s="132">
        <v>42577</v>
      </c>
      <c r="M5" s="132">
        <v>42605</v>
      </c>
      <c r="N5" s="132">
        <v>42633</v>
      </c>
      <c r="O5" s="132">
        <v>42668</v>
      </c>
      <c r="P5" s="132">
        <v>42696</v>
      </c>
      <c r="Q5" s="132">
        <v>42724</v>
      </c>
    </row>
    <row r="6" spans="1:17" s="47" customFormat="1" ht="13.5" thickBot="1" x14ac:dyDescent="0.25">
      <c r="A6" s="108" t="s">
        <v>72</v>
      </c>
      <c r="B6" s="2">
        <f>COUNTIF(F6:Q6,"&gt;0")</f>
        <v>0</v>
      </c>
      <c r="C6" s="2">
        <f>COUNTIF(F6:Q6,"&lt;0")</f>
        <v>3</v>
      </c>
      <c r="D6" s="2">
        <f>COUNTIF(F6:Q6,"0")</f>
        <v>9</v>
      </c>
      <c r="E6" s="62">
        <f>SUM(B6:D6)</f>
        <v>12</v>
      </c>
      <c r="F6" s="30">
        <v>0</v>
      </c>
      <c r="G6" s="30">
        <v>0</v>
      </c>
      <c r="H6" s="30">
        <v>-1.5E-3</v>
      </c>
      <c r="I6" s="30">
        <v>-1.5E-3</v>
      </c>
      <c r="J6" s="30">
        <v>-1.5E-3</v>
      </c>
      <c r="K6" s="30">
        <v>0</v>
      </c>
      <c r="L6" s="30">
        <v>0</v>
      </c>
      <c r="M6" s="30">
        <v>0</v>
      </c>
      <c r="N6" s="30">
        <v>0</v>
      </c>
      <c r="O6" s="30">
        <v>0</v>
      </c>
      <c r="P6" s="30">
        <v>0</v>
      </c>
      <c r="Q6" s="30">
        <v>0</v>
      </c>
    </row>
    <row r="7" spans="1:17" ht="13.5" thickBot="1" x14ac:dyDescent="0.25">
      <c r="A7" s="2" t="s">
        <v>71</v>
      </c>
      <c r="B7" s="2">
        <f t="shared" ref="B7:B15" si="0">COUNTIF(F7:Q7,"&gt;0")</f>
        <v>0</v>
      </c>
      <c r="C7" s="2">
        <f t="shared" ref="C7:C15" si="1">COUNTIF(F7:Q7,"&lt;0")</f>
        <v>3</v>
      </c>
      <c r="D7" s="2">
        <f t="shared" ref="D7:D15" si="2">COUNTIF(F7:Q7,"0")</f>
        <v>2</v>
      </c>
      <c r="E7" s="62">
        <f t="shared" ref="E7:E14" si="3">SUM(B7:D7)</f>
        <v>5</v>
      </c>
      <c r="F7" s="30">
        <v>0</v>
      </c>
      <c r="G7" s="30">
        <v>0</v>
      </c>
      <c r="H7" s="30">
        <v>-1.5E-3</v>
      </c>
      <c r="I7" s="30">
        <v>-1.5E-3</v>
      </c>
      <c r="J7" s="30">
        <v>-1.5E-3</v>
      </c>
      <c r="K7" s="66"/>
      <c r="L7" s="64"/>
      <c r="M7" s="64"/>
      <c r="N7" s="64"/>
      <c r="O7" s="64"/>
      <c r="P7" s="64"/>
      <c r="Q7" s="64"/>
    </row>
    <row r="8" spans="1:17" ht="13.5" thickBot="1" x14ac:dyDescent="0.25">
      <c r="A8" s="6" t="s">
        <v>61</v>
      </c>
      <c r="B8" s="2">
        <f t="shared" si="0"/>
        <v>0</v>
      </c>
      <c r="C8" s="2">
        <f t="shared" si="1"/>
        <v>2</v>
      </c>
      <c r="D8" s="2">
        <f t="shared" si="2"/>
        <v>10</v>
      </c>
      <c r="E8" s="62">
        <f t="shared" si="3"/>
        <v>12</v>
      </c>
      <c r="F8" s="30">
        <v>0</v>
      </c>
      <c r="G8" s="30">
        <v>0</v>
      </c>
      <c r="H8" s="30">
        <v>-1E-3</v>
      </c>
      <c r="I8" s="30">
        <v>-1E-3</v>
      </c>
      <c r="J8" s="30">
        <v>0</v>
      </c>
      <c r="K8" s="30">
        <v>0</v>
      </c>
      <c r="L8" s="30">
        <v>0</v>
      </c>
      <c r="M8" s="30">
        <v>0</v>
      </c>
      <c r="N8" s="30">
        <v>0</v>
      </c>
      <c r="O8" s="143">
        <v>0</v>
      </c>
      <c r="P8" s="143">
        <v>0</v>
      </c>
      <c r="Q8" s="143">
        <v>0</v>
      </c>
    </row>
    <row r="9" spans="1:17" ht="13.5" thickBot="1" x14ac:dyDescent="0.25">
      <c r="A9" s="2" t="s">
        <v>62</v>
      </c>
      <c r="B9" s="2">
        <f t="shared" si="0"/>
        <v>0</v>
      </c>
      <c r="C9" s="2">
        <f t="shared" si="1"/>
        <v>3</v>
      </c>
      <c r="D9" s="2">
        <f t="shared" si="2"/>
        <v>8</v>
      </c>
      <c r="E9" s="62">
        <f t="shared" si="3"/>
        <v>11</v>
      </c>
      <c r="F9" s="30">
        <v>0</v>
      </c>
      <c r="G9" s="30">
        <v>0</v>
      </c>
      <c r="H9" s="30">
        <v>-1.5E-3</v>
      </c>
      <c r="I9" s="30">
        <v>-1.5E-3</v>
      </c>
      <c r="J9" s="30">
        <v>-1.5E-3</v>
      </c>
      <c r="K9" s="30">
        <v>0</v>
      </c>
      <c r="L9" s="30">
        <v>0</v>
      </c>
      <c r="M9" s="30">
        <v>0</v>
      </c>
      <c r="N9" s="66"/>
      <c r="O9" s="30">
        <v>0</v>
      </c>
      <c r="P9" s="30">
        <v>0</v>
      </c>
      <c r="Q9" s="30">
        <v>0</v>
      </c>
    </row>
    <row r="10" spans="1:17" ht="13.5" thickBot="1" x14ac:dyDescent="0.25">
      <c r="A10" s="2" t="s">
        <v>76</v>
      </c>
      <c r="B10" s="2">
        <f t="shared" si="0"/>
        <v>0</v>
      </c>
      <c r="C10" s="2">
        <f t="shared" si="1"/>
        <v>0</v>
      </c>
      <c r="D10" s="2">
        <f t="shared" si="2"/>
        <v>4</v>
      </c>
      <c r="E10" s="62">
        <f>SUM(B10:D10)</f>
        <v>4</v>
      </c>
      <c r="F10" s="64"/>
      <c r="G10" s="64"/>
      <c r="H10" s="64"/>
      <c r="I10" s="64"/>
      <c r="J10" s="64"/>
      <c r="K10" s="64"/>
      <c r="L10" s="64"/>
      <c r="M10" s="64"/>
      <c r="N10" s="30">
        <v>0</v>
      </c>
      <c r="O10" s="30">
        <v>0</v>
      </c>
      <c r="P10" s="30">
        <v>0</v>
      </c>
      <c r="Q10" s="30">
        <v>0</v>
      </c>
    </row>
    <row r="11" spans="1:17" x14ac:dyDescent="0.2">
      <c r="A11" s="2" t="s">
        <v>64</v>
      </c>
      <c r="B11" s="2">
        <f t="shared" si="0"/>
        <v>0</v>
      </c>
      <c r="C11" s="2">
        <f t="shared" si="1"/>
        <v>3</v>
      </c>
      <c r="D11" s="2">
        <f t="shared" si="2"/>
        <v>9</v>
      </c>
      <c r="E11" s="62">
        <f t="shared" si="3"/>
        <v>12</v>
      </c>
      <c r="F11" s="30">
        <v>0</v>
      </c>
      <c r="G11" s="30">
        <v>0</v>
      </c>
      <c r="H11" s="30">
        <v>-1.5E-3</v>
      </c>
      <c r="I11" s="30">
        <v>-1.5E-3</v>
      </c>
      <c r="J11" s="30">
        <v>-1.5E-3</v>
      </c>
      <c r="K11" s="30">
        <v>0</v>
      </c>
      <c r="L11" s="30">
        <v>0</v>
      </c>
      <c r="M11" s="30">
        <v>0</v>
      </c>
      <c r="N11" s="30">
        <v>0</v>
      </c>
      <c r="O11" s="30">
        <v>0</v>
      </c>
      <c r="P11" s="30">
        <v>0</v>
      </c>
      <c r="Q11" s="30">
        <v>0</v>
      </c>
    </row>
    <row r="12" spans="1:17" ht="13.5" thickBot="1" x14ac:dyDescent="0.25">
      <c r="A12" s="107" t="s">
        <v>67</v>
      </c>
      <c r="B12" s="2">
        <f t="shared" si="0"/>
        <v>0</v>
      </c>
      <c r="C12" s="2">
        <f t="shared" si="1"/>
        <v>3</v>
      </c>
      <c r="D12" s="2">
        <f t="shared" si="2"/>
        <v>9</v>
      </c>
      <c r="E12" s="62">
        <f t="shared" si="3"/>
        <v>12</v>
      </c>
      <c r="F12" s="30">
        <v>0</v>
      </c>
      <c r="G12" s="30">
        <v>0</v>
      </c>
      <c r="H12" s="30">
        <v>-1.5E-3</v>
      </c>
      <c r="I12" s="30">
        <v>-1.5E-3</v>
      </c>
      <c r="J12" s="30">
        <v>-1.5E-3</v>
      </c>
      <c r="K12" s="30">
        <v>0</v>
      </c>
      <c r="L12" s="30">
        <v>0</v>
      </c>
      <c r="M12" s="30">
        <v>0</v>
      </c>
      <c r="N12" s="30">
        <v>0</v>
      </c>
      <c r="O12" s="30">
        <v>0</v>
      </c>
      <c r="P12" s="30">
        <v>0</v>
      </c>
      <c r="Q12" s="30">
        <v>0</v>
      </c>
    </row>
    <row r="13" spans="1:17" ht="13.5" thickBot="1" x14ac:dyDescent="0.25">
      <c r="A13" s="107" t="s">
        <v>73</v>
      </c>
      <c r="B13" s="2">
        <f t="shared" si="0"/>
        <v>0</v>
      </c>
      <c r="C13" s="2">
        <f t="shared" si="1"/>
        <v>3</v>
      </c>
      <c r="D13" s="2">
        <f t="shared" si="2"/>
        <v>8</v>
      </c>
      <c r="E13" s="62">
        <f t="shared" si="3"/>
        <v>11</v>
      </c>
      <c r="F13" s="30">
        <v>0</v>
      </c>
      <c r="G13" s="30">
        <v>0</v>
      </c>
      <c r="H13" s="30">
        <v>-1.5E-3</v>
      </c>
      <c r="I13" s="30">
        <v>-1.5E-3</v>
      </c>
      <c r="J13" s="30">
        <v>-1.5E-3</v>
      </c>
      <c r="K13" s="30">
        <v>0</v>
      </c>
      <c r="L13" s="66"/>
      <c r="M13" s="30">
        <v>0</v>
      </c>
      <c r="N13" s="30">
        <v>0</v>
      </c>
      <c r="O13" s="30">
        <v>0</v>
      </c>
      <c r="P13" s="30">
        <v>0</v>
      </c>
      <c r="Q13" s="30">
        <v>0</v>
      </c>
    </row>
    <row r="14" spans="1:17" ht="13.5" thickBot="1" x14ac:dyDescent="0.25">
      <c r="A14" s="107" t="s">
        <v>68</v>
      </c>
      <c r="B14" s="2">
        <f t="shared" si="0"/>
        <v>0</v>
      </c>
      <c r="C14" s="2">
        <f t="shared" si="1"/>
        <v>3</v>
      </c>
      <c r="D14" s="2">
        <f t="shared" si="2"/>
        <v>9</v>
      </c>
      <c r="E14" s="62">
        <f t="shared" si="3"/>
        <v>12</v>
      </c>
      <c r="F14" s="30">
        <v>0</v>
      </c>
      <c r="G14" s="30">
        <v>0</v>
      </c>
      <c r="H14" s="30">
        <v>-1.5E-3</v>
      </c>
      <c r="I14" s="30">
        <v>-1.5E-3</v>
      </c>
      <c r="J14" s="30">
        <v>-1.5E-3</v>
      </c>
      <c r="K14" s="30">
        <v>0</v>
      </c>
      <c r="L14" s="30">
        <v>0</v>
      </c>
      <c r="M14" s="30">
        <v>0</v>
      </c>
      <c r="N14" s="30">
        <v>0</v>
      </c>
      <c r="O14" s="30">
        <v>0</v>
      </c>
      <c r="P14" s="30">
        <v>0</v>
      </c>
      <c r="Q14" s="30">
        <v>0</v>
      </c>
    </row>
    <row r="15" spans="1:17" ht="13.5" thickBot="1" x14ac:dyDescent="0.25">
      <c r="A15" s="107" t="s">
        <v>70</v>
      </c>
      <c r="B15" s="2">
        <f t="shared" si="0"/>
        <v>0</v>
      </c>
      <c r="C15" s="2">
        <f t="shared" si="1"/>
        <v>3</v>
      </c>
      <c r="D15" s="2">
        <f t="shared" si="2"/>
        <v>8</v>
      </c>
      <c r="E15" s="62">
        <f>SUM(B15:D15)</f>
        <v>11</v>
      </c>
      <c r="F15" s="30">
        <v>0</v>
      </c>
      <c r="G15" s="30">
        <v>0</v>
      </c>
      <c r="H15" s="30">
        <v>-1.5E-3</v>
      </c>
      <c r="I15" s="30">
        <v>-1.5E-3</v>
      </c>
      <c r="J15" s="30">
        <v>-1.5E-3</v>
      </c>
      <c r="K15" s="30">
        <v>0</v>
      </c>
      <c r="L15" s="30">
        <v>0</v>
      </c>
      <c r="M15" s="66"/>
      <c r="N15" s="30">
        <v>0</v>
      </c>
      <c r="O15" s="30">
        <v>0</v>
      </c>
      <c r="P15" s="30">
        <v>0</v>
      </c>
      <c r="Q15" s="30">
        <v>0</v>
      </c>
    </row>
    <row r="16" spans="1:17" s="33" customFormat="1" x14ac:dyDescent="0.2">
      <c r="A16" s="32" t="s">
        <v>36</v>
      </c>
      <c r="B16" s="2"/>
      <c r="C16" s="2"/>
      <c r="D16" s="2"/>
      <c r="E16" s="62"/>
      <c r="F16" s="30">
        <v>0</v>
      </c>
      <c r="G16" s="30">
        <v>0</v>
      </c>
      <c r="H16" s="30">
        <v>-1.5E-3</v>
      </c>
      <c r="I16" s="30">
        <v>-1.5E-3</v>
      </c>
      <c r="J16" s="30">
        <v>-1.5E-3</v>
      </c>
      <c r="K16" s="30">
        <v>0</v>
      </c>
      <c r="L16" s="30">
        <v>0</v>
      </c>
      <c r="M16" s="30">
        <v>0</v>
      </c>
      <c r="N16" s="30">
        <v>0</v>
      </c>
      <c r="O16" s="30">
        <v>0</v>
      </c>
      <c r="P16" s="30">
        <v>0</v>
      </c>
      <c r="Q16" s="30">
        <v>0</v>
      </c>
    </row>
    <row r="17" spans="1:3" x14ac:dyDescent="0.2">
      <c r="A17" s="1"/>
    </row>
    <row r="18" spans="1:3" ht="13.5" thickBot="1" x14ac:dyDescent="0.25">
      <c r="A18" s="48" t="s">
        <v>24</v>
      </c>
    </row>
    <row r="19" spans="1:3" ht="13.5" thickBot="1" x14ac:dyDescent="0.25">
      <c r="A19" s="52"/>
      <c r="B19" s="112" t="s">
        <v>34</v>
      </c>
      <c r="C19" s="53"/>
    </row>
    <row r="20" spans="1:3" ht="6.75" customHeight="1" thickBot="1" x14ac:dyDescent="0.25">
      <c r="A20" s="49"/>
      <c r="C20" s="50"/>
    </row>
    <row r="21" spans="1:3" ht="13.5" thickBot="1" x14ac:dyDescent="0.25">
      <c r="A21" s="54"/>
      <c r="B21" s="112" t="s">
        <v>32</v>
      </c>
      <c r="C21" s="53"/>
    </row>
    <row r="22" spans="1:3" ht="6.75" customHeight="1" thickBot="1" x14ac:dyDescent="0.25">
      <c r="A22" s="49"/>
      <c r="C22" s="50"/>
    </row>
    <row r="23" spans="1:3" ht="13.5" thickBot="1" x14ac:dyDescent="0.25">
      <c r="A23" s="55"/>
      <c r="B23" s="112" t="s">
        <v>33</v>
      </c>
      <c r="C23" s="53"/>
    </row>
    <row r="24" spans="1:3" ht="6.75" customHeight="1" thickBot="1" x14ac:dyDescent="0.25">
      <c r="A24" s="56"/>
      <c r="C24" s="50"/>
    </row>
    <row r="25" spans="1:3" ht="44.25" customHeight="1" thickBot="1" x14ac:dyDescent="0.25">
      <c r="A25" s="64"/>
      <c r="B25" s="157" t="s">
        <v>35</v>
      </c>
      <c r="C25" s="156"/>
    </row>
    <row r="26" spans="1:3" ht="6.75" customHeight="1" thickBot="1" x14ac:dyDescent="0.25">
      <c r="A26" s="49"/>
      <c r="C26" s="50"/>
    </row>
    <row r="27" spans="1:3" ht="60" customHeight="1" thickBot="1" x14ac:dyDescent="0.25">
      <c r="A27" s="66"/>
      <c r="B27" s="157" t="s">
        <v>65</v>
      </c>
      <c r="C27" s="156"/>
    </row>
  </sheetData>
  <mergeCells count="2">
    <mergeCell ref="B25:C25"/>
    <mergeCell ref="B27:C27"/>
  </mergeCells>
  <conditionalFormatting sqref="A25 A27">
    <cfRule type="cellIs" dxfId="348" priority="199" stopIfTrue="1" operator="equal">
      <formula>"n/a"</formula>
    </cfRule>
    <cfRule type="cellIs" dxfId="347" priority="200" stopIfTrue="1" operator="equal">
      <formula>0</formula>
    </cfRule>
    <cfRule type="cellIs" dxfId="346" priority="201" stopIfTrue="1" operator="lessThan">
      <formula>0</formula>
    </cfRule>
  </conditionalFormatting>
  <conditionalFormatting sqref="F6:J9">
    <cfRule type="cellIs" dxfId="345" priority="83" stopIfTrue="1" operator="equal">
      <formula>0</formula>
    </cfRule>
    <cfRule type="cellIs" dxfId="344" priority="84" stopIfTrue="1" operator="lessThan">
      <formula>0</formula>
    </cfRule>
  </conditionalFormatting>
  <conditionalFormatting sqref="F6:K10">
    <cfRule type="cellIs" dxfId="343" priority="16" stopIfTrue="1" operator="equal">
      <formula>"n/a"</formula>
    </cfRule>
  </conditionalFormatting>
  <conditionalFormatting sqref="F10:K10">
    <cfRule type="cellIs" dxfId="342" priority="17" stopIfTrue="1" operator="equal">
      <formula>0</formula>
    </cfRule>
    <cfRule type="cellIs" dxfId="341" priority="18" stopIfTrue="1" operator="lessThan">
      <formula>0</formula>
    </cfRule>
  </conditionalFormatting>
  <conditionalFormatting sqref="F11:K16 K8:K9">
    <cfRule type="cellIs" dxfId="340" priority="80" stopIfTrue="1" operator="equal">
      <formula>0</formula>
    </cfRule>
  </conditionalFormatting>
  <conditionalFormatting sqref="F11:M16">
    <cfRule type="cellIs" dxfId="339" priority="40" stopIfTrue="1" operator="equal">
      <formula>"n/a"</formula>
    </cfRule>
  </conditionalFormatting>
  <conditionalFormatting sqref="K6:K7">
    <cfRule type="cellIs" dxfId="338" priority="75" stopIfTrue="1" operator="lessThan">
      <formula>0</formula>
    </cfRule>
  </conditionalFormatting>
  <conditionalFormatting sqref="K8:K9 F11:K16">
    <cfRule type="cellIs" dxfId="337" priority="81" stopIfTrue="1" operator="lessThan">
      <formula>0</formula>
    </cfRule>
  </conditionalFormatting>
  <conditionalFormatting sqref="K6:N6">
    <cfRule type="cellIs" dxfId="336" priority="65" stopIfTrue="1" operator="equal">
      <formula>0</formula>
    </cfRule>
  </conditionalFormatting>
  <conditionalFormatting sqref="K7:Q7">
    <cfRule type="cellIs" dxfId="335" priority="68" stopIfTrue="1" operator="equal">
      <formula>0</formula>
    </cfRule>
  </conditionalFormatting>
  <conditionalFormatting sqref="L13">
    <cfRule type="cellIs" dxfId="334" priority="71" stopIfTrue="1" operator="equal">
      <formula>0</formula>
    </cfRule>
    <cfRule type="cellIs" dxfId="333" priority="72" stopIfTrue="1" operator="lessThan">
      <formula>0</formula>
    </cfRule>
  </conditionalFormatting>
  <conditionalFormatting sqref="L15">
    <cfRule type="cellIs" dxfId="332" priority="47" stopIfTrue="1" operator="equal">
      <formula>0</formula>
    </cfRule>
    <cfRule type="cellIs" dxfId="331" priority="48" stopIfTrue="1" operator="lessThan">
      <formula>0</formula>
    </cfRule>
  </conditionalFormatting>
  <conditionalFormatting sqref="L9:M9">
    <cfRule type="cellIs" dxfId="330" priority="59" stopIfTrue="1" operator="equal">
      <formula>0</formula>
    </cfRule>
    <cfRule type="cellIs" dxfId="329" priority="60" stopIfTrue="1" operator="lessThan">
      <formula>0</formula>
    </cfRule>
  </conditionalFormatting>
  <conditionalFormatting sqref="L10:M10">
    <cfRule type="cellIs" dxfId="328" priority="10" stopIfTrue="1" operator="equal">
      <formula>"n/a"</formula>
    </cfRule>
    <cfRule type="cellIs" dxfId="327" priority="11" stopIfTrue="1" operator="equal">
      <formula>0</formula>
    </cfRule>
    <cfRule type="cellIs" dxfId="326" priority="12" stopIfTrue="1" operator="lessThan">
      <formula>0</formula>
    </cfRule>
  </conditionalFormatting>
  <conditionalFormatting sqref="L11:M12 M13">
    <cfRule type="cellIs" dxfId="325" priority="53" stopIfTrue="1" operator="equal">
      <formula>0</formula>
    </cfRule>
    <cfRule type="cellIs" dxfId="324" priority="54" stopIfTrue="1" operator="lessThan">
      <formula>0</formula>
    </cfRule>
  </conditionalFormatting>
  <conditionalFormatting sqref="L14:M14">
    <cfRule type="cellIs" dxfId="323" priority="50" stopIfTrue="1" operator="equal">
      <formula>0</formula>
    </cfRule>
    <cfRule type="cellIs" dxfId="322" priority="51" stopIfTrue="1" operator="lessThan">
      <formula>0</formula>
    </cfRule>
  </conditionalFormatting>
  <conditionalFormatting sqref="L16:M16">
    <cfRule type="cellIs" dxfId="321" priority="44" stopIfTrue="1" operator="equal">
      <formula>0</formula>
    </cfRule>
    <cfRule type="cellIs" dxfId="320" priority="45" stopIfTrue="1" operator="lessThan">
      <formula>0</formula>
    </cfRule>
  </conditionalFormatting>
  <conditionalFormatting sqref="L6:N6">
    <cfRule type="cellIs" dxfId="319" priority="66" stopIfTrue="1" operator="lessThan">
      <formula>0</formula>
    </cfRule>
  </conditionalFormatting>
  <conditionalFormatting sqref="L9:N9">
    <cfRule type="cellIs" dxfId="318" priority="34" stopIfTrue="1" operator="equal">
      <formula>"n/a"</formula>
    </cfRule>
  </conditionalFormatting>
  <conditionalFormatting sqref="L6:Q8">
    <cfRule type="cellIs" dxfId="317" priority="4" stopIfTrue="1" operator="equal">
      <formula>"n/a"</formula>
    </cfRule>
  </conditionalFormatting>
  <conditionalFormatting sqref="L7:Q7">
    <cfRule type="cellIs" dxfId="316" priority="69" stopIfTrue="1" operator="lessThan">
      <formula>0</formula>
    </cfRule>
  </conditionalFormatting>
  <conditionalFormatting sqref="L8:Q8">
    <cfRule type="cellIs" dxfId="315" priority="62" stopIfTrue="1" operator="equal">
      <formula>0</formula>
    </cfRule>
    <cfRule type="cellIs" dxfId="314" priority="63" stopIfTrue="1" operator="lessThan">
      <formula>0</formula>
    </cfRule>
  </conditionalFormatting>
  <conditionalFormatting sqref="M15">
    <cfRule type="cellIs" dxfId="313" priority="41" stopIfTrue="1" operator="equal">
      <formula>0</formula>
    </cfRule>
    <cfRule type="cellIs" dxfId="312" priority="42" stopIfTrue="1" operator="lessThan">
      <formula>0</formula>
    </cfRule>
  </conditionalFormatting>
  <conditionalFormatting sqref="N9">
    <cfRule type="cellIs" dxfId="311" priority="35" stopIfTrue="1" operator="equal">
      <formula>0</formula>
    </cfRule>
    <cfRule type="cellIs" dxfId="310" priority="36" stopIfTrue="1" operator="lessThan">
      <formula>0</formula>
    </cfRule>
  </conditionalFormatting>
  <conditionalFormatting sqref="N10:N16">
    <cfRule type="cellIs" dxfId="309" priority="7" stopIfTrue="1" operator="equal">
      <formula>"n/a"</formula>
    </cfRule>
    <cfRule type="cellIs" dxfId="308" priority="8" stopIfTrue="1" operator="equal">
      <formula>0</formula>
    </cfRule>
    <cfRule type="cellIs" dxfId="307" priority="9" stopIfTrue="1" operator="lessThan">
      <formula>0</formula>
    </cfRule>
  </conditionalFormatting>
  <conditionalFormatting sqref="O6:Q6">
    <cfRule type="cellIs" dxfId="306" priority="5" stopIfTrue="1" operator="equal">
      <formula>0</formula>
    </cfRule>
    <cfRule type="cellIs" dxfId="305" priority="6" stopIfTrue="1" operator="lessThan">
      <formula>0</formula>
    </cfRule>
  </conditionalFormatting>
  <conditionalFormatting sqref="O9:Q16">
    <cfRule type="cellIs" dxfId="304" priority="1" stopIfTrue="1" operator="equal">
      <formula>"n/a"</formula>
    </cfRule>
    <cfRule type="cellIs" dxfId="303" priority="2" stopIfTrue="1" operator="equal">
      <formula>0</formula>
    </cfRule>
    <cfRule type="cellIs" dxfId="302" priority="3" stopIfTrue="1" operator="lessThan">
      <formula>0</formula>
    </cfRule>
  </conditionalFormatting>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27"/>
  <sheetViews>
    <sheetView zoomScaleNormal="100" workbookViewId="0">
      <selection activeCell="O12" sqref="O12"/>
    </sheetView>
  </sheetViews>
  <sheetFormatPr defaultRowHeight="12.75" x14ac:dyDescent="0.2"/>
  <cols>
    <col min="1" max="1" width="43.140625" customWidth="1"/>
    <col min="2" max="2" width="20.7109375" customWidth="1"/>
    <col min="3" max="3" width="15.5703125" customWidth="1"/>
    <col min="4" max="4" width="17.5703125" customWidth="1"/>
    <col min="5" max="5" width="17.28515625" customWidth="1"/>
    <col min="6" max="6" width="11" customWidth="1"/>
    <col min="7" max="16" width="10.140625" customWidth="1"/>
    <col min="17" max="17" width="10.140625" bestFit="1" customWidth="1"/>
  </cols>
  <sheetData>
    <row r="1" spans="1:17" ht="63" x14ac:dyDescent="0.25">
      <c r="A1" s="5" t="s">
        <v>54</v>
      </c>
    </row>
    <row r="2" spans="1:17" ht="15.75" x14ac:dyDescent="0.25">
      <c r="A2" s="5"/>
      <c r="B2" s="14" t="s">
        <v>13</v>
      </c>
      <c r="C2" s="18" t="s">
        <v>15</v>
      </c>
      <c r="D2" s="12" t="s">
        <v>15</v>
      </c>
      <c r="E2" s="27" t="s">
        <v>18</v>
      </c>
    </row>
    <row r="3" spans="1:17" x14ac:dyDescent="0.2">
      <c r="A3" s="7"/>
      <c r="B3" s="15" t="s">
        <v>14</v>
      </c>
      <c r="C3" s="19" t="s">
        <v>16</v>
      </c>
      <c r="D3" s="11" t="s">
        <v>17</v>
      </c>
      <c r="E3" s="17" t="s">
        <v>19</v>
      </c>
    </row>
    <row r="4" spans="1:17" x14ac:dyDescent="0.2">
      <c r="A4" s="7"/>
      <c r="B4" s="90" t="s">
        <v>39</v>
      </c>
      <c r="C4" s="19" t="s">
        <v>40</v>
      </c>
      <c r="D4" s="11" t="s">
        <v>41</v>
      </c>
      <c r="E4" s="17" t="s">
        <v>42</v>
      </c>
    </row>
    <row r="5" spans="1:17" x14ac:dyDescent="0.2">
      <c r="A5" s="43"/>
      <c r="B5" s="21"/>
      <c r="C5" s="45"/>
      <c r="D5" s="45"/>
      <c r="E5" s="44"/>
      <c r="F5" s="132">
        <v>42759</v>
      </c>
      <c r="G5" s="132">
        <v>42794</v>
      </c>
      <c r="H5" s="132">
        <v>42822</v>
      </c>
      <c r="I5" s="132">
        <v>42850</v>
      </c>
      <c r="J5" s="132">
        <v>42878</v>
      </c>
      <c r="K5" s="132">
        <v>42906</v>
      </c>
      <c r="L5" s="132">
        <v>42934</v>
      </c>
      <c r="M5" s="132">
        <v>42969</v>
      </c>
      <c r="N5" s="132">
        <v>42997</v>
      </c>
      <c r="O5" s="132">
        <v>43032</v>
      </c>
      <c r="P5" s="132">
        <v>43060</v>
      </c>
      <c r="Q5" s="132">
        <v>43088</v>
      </c>
    </row>
    <row r="6" spans="1:17" ht="13.5" thickBot="1" x14ac:dyDescent="0.25">
      <c r="A6" s="108" t="s">
        <v>72</v>
      </c>
      <c r="B6" s="2">
        <f>COUNTIF(F6:Q6,"&gt;0")</f>
        <v>0</v>
      </c>
      <c r="C6" s="2">
        <f>COUNTIF(F6:Q6,"&lt;0")</f>
        <v>0</v>
      </c>
      <c r="D6" s="2">
        <f>COUNTIF(F6:Q6,"0")</f>
        <v>12</v>
      </c>
      <c r="E6" s="62">
        <f>SUM(B6:D6)</f>
        <v>12</v>
      </c>
      <c r="F6" s="30">
        <v>0</v>
      </c>
      <c r="G6" s="30">
        <v>0</v>
      </c>
      <c r="H6" s="30">
        <v>0</v>
      </c>
      <c r="I6" s="30">
        <v>0</v>
      </c>
      <c r="J6" s="30">
        <v>0</v>
      </c>
      <c r="K6" s="30">
        <v>0</v>
      </c>
      <c r="L6" s="30">
        <v>0</v>
      </c>
      <c r="M6" s="30">
        <v>0</v>
      </c>
      <c r="N6" s="30">
        <v>0</v>
      </c>
      <c r="O6" s="30">
        <v>0</v>
      </c>
      <c r="P6" s="30">
        <v>0</v>
      </c>
      <c r="Q6" s="30">
        <v>0</v>
      </c>
    </row>
    <row r="7" spans="1:17" ht="13.5" thickBot="1" x14ac:dyDescent="0.25">
      <c r="A7" s="6" t="s">
        <v>61</v>
      </c>
      <c r="B7" s="2">
        <f t="shared" ref="B7:B15" si="0">COUNTIF(F7:Q7,"&gt;0")</f>
        <v>0</v>
      </c>
      <c r="C7" s="2">
        <f t="shared" ref="C7:C15" si="1">COUNTIF(F7:Q7,"&lt;0")</f>
        <v>0</v>
      </c>
      <c r="D7" s="2">
        <f t="shared" ref="D7:D15" si="2">COUNTIF(F7:Q7,"0")</f>
        <v>2</v>
      </c>
      <c r="E7" s="62">
        <f t="shared" ref="E7:E14" si="3">SUM(B7:D7)</f>
        <v>2</v>
      </c>
      <c r="F7" s="30">
        <v>0</v>
      </c>
      <c r="G7" s="30">
        <v>0</v>
      </c>
      <c r="H7" s="64"/>
      <c r="I7" s="64"/>
      <c r="J7" s="64"/>
      <c r="K7" s="64"/>
      <c r="L7" s="64"/>
      <c r="M7" s="64"/>
      <c r="N7" s="64"/>
      <c r="O7" s="64"/>
      <c r="P7" s="64"/>
      <c r="Q7" s="64"/>
    </row>
    <row r="8" spans="1:17" x14ac:dyDescent="0.2">
      <c r="A8" s="2" t="s">
        <v>62</v>
      </c>
      <c r="B8" s="2">
        <f t="shared" si="0"/>
        <v>0</v>
      </c>
      <c r="C8" s="2">
        <f t="shared" si="1"/>
        <v>0</v>
      </c>
      <c r="D8" s="2">
        <f t="shared" si="2"/>
        <v>12</v>
      </c>
      <c r="E8" s="62">
        <f t="shared" si="3"/>
        <v>12</v>
      </c>
      <c r="F8" s="30">
        <v>0</v>
      </c>
      <c r="G8" s="30">
        <v>0</v>
      </c>
      <c r="H8" s="30">
        <v>0</v>
      </c>
      <c r="I8" s="30">
        <v>0</v>
      </c>
      <c r="J8" s="30">
        <v>0</v>
      </c>
      <c r="K8" s="30">
        <v>0</v>
      </c>
      <c r="L8" s="30">
        <v>0</v>
      </c>
      <c r="M8" s="30">
        <v>0</v>
      </c>
      <c r="N8" s="30">
        <v>0</v>
      </c>
      <c r="O8" s="30">
        <v>0</v>
      </c>
      <c r="P8" s="30">
        <v>0</v>
      </c>
      <c r="Q8" s="30">
        <v>0</v>
      </c>
    </row>
    <row r="9" spans="1:17" x14ac:dyDescent="0.2">
      <c r="A9" s="2" t="s">
        <v>76</v>
      </c>
      <c r="B9" s="2">
        <f t="shared" si="0"/>
        <v>0</v>
      </c>
      <c r="C9" s="2">
        <f t="shared" si="1"/>
        <v>0</v>
      </c>
      <c r="D9" s="2">
        <f t="shared" si="2"/>
        <v>12</v>
      </c>
      <c r="E9" s="62">
        <f>SUM(B9:D9)</f>
        <v>12</v>
      </c>
      <c r="F9" s="30">
        <v>0</v>
      </c>
      <c r="G9" s="30">
        <v>0</v>
      </c>
      <c r="H9" s="30">
        <v>0</v>
      </c>
      <c r="I9" s="30">
        <v>0</v>
      </c>
      <c r="J9" s="30">
        <v>0</v>
      </c>
      <c r="K9" s="30">
        <v>0</v>
      </c>
      <c r="L9" s="30">
        <v>0</v>
      </c>
      <c r="M9" s="30">
        <v>0</v>
      </c>
      <c r="N9" s="30">
        <v>0</v>
      </c>
      <c r="O9" s="30">
        <v>0</v>
      </c>
      <c r="P9" s="30">
        <v>0</v>
      </c>
      <c r="Q9" s="30">
        <v>0</v>
      </c>
    </row>
    <row r="10" spans="1:17" ht="13.5" thickBot="1" x14ac:dyDescent="0.25">
      <c r="A10" s="2" t="s">
        <v>64</v>
      </c>
      <c r="B10" s="2">
        <f t="shared" si="0"/>
        <v>0</v>
      </c>
      <c r="C10" s="2">
        <f t="shared" si="1"/>
        <v>0</v>
      </c>
      <c r="D10" s="2">
        <f t="shared" si="2"/>
        <v>12</v>
      </c>
      <c r="E10" s="62">
        <f t="shared" si="3"/>
        <v>12</v>
      </c>
      <c r="F10" s="30">
        <v>0</v>
      </c>
      <c r="G10" s="30">
        <v>0</v>
      </c>
      <c r="H10" s="30">
        <v>0</v>
      </c>
      <c r="I10" s="30">
        <v>0</v>
      </c>
      <c r="J10" s="30">
        <v>0</v>
      </c>
      <c r="K10" s="30">
        <v>0</v>
      </c>
      <c r="L10" s="30">
        <v>0</v>
      </c>
      <c r="M10" s="30">
        <v>0</v>
      </c>
      <c r="N10" s="30">
        <v>0</v>
      </c>
      <c r="O10" s="30">
        <v>0</v>
      </c>
      <c r="P10" s="30">
        <v>0</v>
      </c>
      <c r="Q10" s="30">
        <v>0</v>
      </c>
    </row>
    <row r="11" spans="1:17" ht="13.5" thickBot="1" x14ac:dyDescent="0.25">
      <c r="A11" s="107" t="s">
        <v>67</v>
      </c>
      <c r="B11" s="2">
        <f t="shared" si="0"/>
        <v>0</v>
      </c>
      <c r="C11" s="2">
        <f t="shared" si="1"/>
        <v>0</v>
      </c>
      <c r="D11" s="2">
        <f t="shared" si="2"/>
        <v>8</v>
      </c>
      <c r="E11" s="62">
        <f t="shared" si="3"/>
        <v>8</v>
      </c>
      <c r="F11" s="30">
        <v>0</v>
      </c>
      <c r="G11" s="30">
        <v>0</v>
      </c>
      <c r="H11" s="30">
        <v>0</v>
      </c>
      <c r="I11" s="30">
        <v>0</v>
      </c>
      <c r="J11" s="30">
        <v>0</v>
      </c>
      <c r="K11" s="30">
        <v>0</v>
      </c>
      <c r="L11" s="66"/>
      <c r="M11" s="66"/>
      <c r="N11" s="30">
        <v>0</v>
      </c>
      <c r="O11" s="66"/>
      <c r="P11" s="30">
        <v>0</v>
      </c>
      <c r="Q11" s="66"/>
    </row>
    <row r="12" spans="1:17" ht="13.5" thickBot="1" x14ac:dyDescent="0.25">
      <c r="A12" s="107" t="s">
        <v>73</v>
      </c>
      <c r="B12" s="2">
        <f t="shared" si="0"/>
        <v>0</v>
      </c>
      <c r="C12" s="2">
        <f t="shared" si="1"/>
        <v>0</v>
      </c>
      <c r="D12" s="2">
        <f t="shared" si="2"/>
        <v>11</v>
      </c>
      <c r="E12" s="62">
        <f>SUM(B12:D12)</f>
        <v>11</v>
      </c>
      <c r="F12" s="30">
        <v>0</v>
      </c>
      <c r="G12" s="30">
        <v>0</v>
      </c>
      <c r="H12" s="30">
        <v>0</v>
      </c>
      <c r="I12" s="30">
        <v>0</v>
      </c>
      <c r="J12" s="30">
        <v>0</v>
      </c>
      <c r="K12" s="30">
        <v>0</v>
      </c>
      <c r="L12" s="30">
        <v>0</v>
      </c>
      <c r="M12" s="30">
        <v>0</v>
      </c>
      <c r="N12" s="30">
        <v>0</v>
      </c>
      <c r="O12" s="66"/>
      <c r="P12" s="30">
        <v>0</v>
      </c>
      <c r="Q12" s="30">
        <v>0</v>
      </c>
    </row>
    <row r="13" spans="1:17" ht="13.5" thickBot="1" x14ac:dyDescent="0.25">
      <c r="A13" s="107" t="s">
        <v>77</v>
      </c>
      <c r="B13" s="2">
        <f t="shared" si="0"/>
        <v>0</v>
      </c>
      <c r="C13" s="2">
        <f t="shared" si="1"/>
        <v>0</v>
      </c>
      <c r="D13" s="2">
        <f t="shared" si="2"/>
        <v>10</v>
      </c>
      <c r="E13" s="62">
        <f>SUM(B13:D13)</f>
        <v>10</v>
      </c>
      <c r="F13" s="64"/>
      <c r="G13" s="64"/>
      <c r="H13" s="30">
        <v>0</v>
      </c>
      <c r="I13" s="30">
        <v>0</v>
      </c>
      <c r="J13" s="30">
        <v>0</v>
      </c>
      <c r="K13" s="30">
        <v>0</v>
      </c>
      <c r="L13" s="30">
        <v>0</v>
      </c>
      <c r="M13" s="30">
        <v>0</v>
      </c>
      <c r="N13" s="30">
        <v>0</v>
      </c>
      <c r="O13" s="30">
        <v>0</v>
      </c>
      <c r="P13" s="30">
        <v>0</v>
      </c>
      <c r="Q13" s="30">
        <v>0</v>
      </c>
    </row>
    <row r="14" spans="1:17" ht="13.5" thickBot="1" x14ac:dyDescent="0.25">
      <c r="A14" s="107" t="s">
        <v>68</v>
      </c>
      <c r="B14" s="2">
        <f t="shared" si="0"/>
        <v>0</v>
      </c>
      <c r="C14" s="2">
        <f t="shared" si="1"/>
        <v>0</v>
      </c>
      <c r="D14" s="2">
        <f t="shared" si="2"/>
        <v>11</v>
      </c>
      <c r="E14" s="62">
        <f t="shared" si="3"/>
        <v>11</v>
      </c>
      <c r="F14" s="30">
        <v>0</v>
      </c>
      <c r="G14" s="30">
        <v>0</v>
      </c>
      <c r="H14" s="30">
        <v>0</v>
      </c>
      <c r="I14" s="30">
        <v>0</v>
      </c>
      <c r="J14" s="30">
        <v>0</v>
      </c>
      <c r="K14" s="66"/>
      <c r="L14" s="30">
        <v>0</v>
      </c>
      <c r="M14" s="30">
        <v>0</v>
      </c>
      <c r="N14" s="30">
        <v>0</v>
      </c>
      <c r="O14" s="30">
        <v>0</v>
      </c>
      <c r="P14" s="30">
        <v>0</v>
      </c>
      <c r="Q14" s="30">
        <v>0</v>
      </c>
    </row>
    <row r="15" spans="1:17" x14ac:dyDescent="0.2">
      <c r="A15" s="107" t="s">
        <v>70</v>
      </c>
      <c r="B15" s="2">
        <f t="shared" si="0"/>
        <v>0</v>
      </c>
      <c r="C15" s="2">
        <f t="shared" si="1"/>
        <v>0</v>
      </c>
      <c r="D15" s="2">
        <f t="shared" si="2"/>
        <v>12</v>
      </c>
      <c r="E15" s="62">
        <f>SUM(B15:D15)</f>
        <v>12</v>
      </c>
      <c r="F15" s="30">
        <v>0</v>
      </c>
      <c r="G15" s="30">
        <v>0</v>
      </c>
      <c r="H15" s="30">
        <v>0</v>
      </c>
      <c r="I15" s="30">
        <v>0</v>
      </c>
      <c r="J15" s="30">
        <v>0</v>
      </c>
      <c r="K15" s="30">
        <v>0</v>
      </c>
      <c r="L15" s="30">
        <v>0</v>
      </c>
      <c r="M15" s="30">
        <v>0</v>
      </c>
      <c r="N15" s="30">
        <v>0</v>
      </c>
      <c r="O15" s="30">
        <v>0</v>
      </c>
      <c r="P15" s="30">
        <v>0</v>
      </c>
      <c r="Q15" s="30">
        <v>0</v>
      </c>
    </row>
    <row r="16" spans="1:17" x14ac:dyDescent="0.2">
      <c r="A16" s="32" t="s">
        <v>36</v>
      </c>
      <c r="B16" s="2"/>
      <c r="C16" s="2"/>
      <c r="D16" s="2"/>
      <c r="E16" s="62"/>
      <c r="F16" s="30">
        <v>0</v>
      </c>
      <c r="G16" s="30">
        <v>0</v>
      </c>
      <c r="H16" s="30">
        <v>0</v>
      </c>
      <c r="I16" s="30">
        <v>0</v>
      </c>
      <c r="J16" s="30">
        <v>0</v>
      </c>
      <c r="K16" s="30">
        <v>0</v>
      </c>
      <c r="L16" s="30">
        <v>0</v>
      </c>
      <c r="M16" s="30">
        <v>0</v>
      </c>
      <c r="N16" s="30">
        <v>0</v>
      </c>
      <c r="O16" s="30">
        <v>0</v>
      </c>
      <c r="P16" s="30">
        <v>0</v>
      </c>
      <c r="Q16" s="30">
        <v>0</v>
      </c>
    </row>
    <row r="17" spans="1:3" x14ac:dyDescent="0.2">
      <c r="A17" s="1"/>
    </row>
    <row r="18" spans="1:3" ht="13.5" thickBot="1" x14ac:dyDescent="0.25">
      <c r="A18" s="48" t="s">
        <v>24</v>
      </c>
    </row>
    <row r="19" spans="1:3" ht="13.5" thickBot="1" x14ac:dyDescent="0.25">
      <c r="A19" s="52"/>
      <c r="B19" s="112" t="s">
        <v>34</v>
      </c>
      <c r="C19" s="53"/>
    </row>
    <row r="20" spans="1:3" ht="13.5" thickBot="1" x14ac:dyDescent="0.25">
      <c r="A20" s="49"/>
      <c r="C20" s="50"/>
    </row>
    <row r="21" spans="1:3" ht="13.5" thickBot="1" x14ac:dyDescent="0.25">
      <c r="A21" s="54"/>
      <c r="B21" s="112" t="s">
        <v>32</v>
      </c>
      <c r="C21" s="53"/>
    </row>
    <row r="22" spans="1:3" ht="13.5" thickBot="1" x14ac:dyDescent="0.25">
      <c r="A22" s="49"/>
      <c r="C22" s="50"/>
    </row>
    <row r="23" spans="1:3" ht="13.5" thickBot="1" x14ac:dyDescent="0.25">
      <c r="A23" s="55"/>
      <c r="B23" s="112" t="s">
        <v>33</v>
      </c>
      <c r="C23" s="53"/>
    </row>
    <row r="24" spans="1:3" ht="13.5" thickBot="1" x14ac:dyDescent="0.25">
      <c r="A24" s="56"/>
      <c r="C24" s="50"/>
    </row>
    <row r="25" spans="1:3" ht="43.5" customHeight="1" thickBot="1" x14ac:dyDescent="0.25">
      <c r="A25" s="64"/>
      <c r="B25" s="157" t="s">
        <v>35</v>
      </c>
      <c r="C25" s="156"/>
    </row>
    <row r="26" spans="1:3" ht="13.5" thickBot="1" x14ac:dyDescent="0.25">
      <c r="A26" s="49"/>
      <c r="C26" s="50"/>
    </row>
    <row r="27" spans="1:3" ht="60" customHeight="1" thickBot="1" x14ac:dyDescent="0.25">
      <c r="A27" s="66"/>
      <c r="B27" s="157" t="s">
        <v>65</v>
      </c>
      <c r="C27" s="156"/>
    </row>
  </sheetData>
  <mergeCells count="2">
    <mergeCell ref="B25:C25"/>
    <mergeCell ref="B27:C27"/>
  </mergeCells>
  <conditionalFormatting sqref="A25 A27">
    <cfRule type="cellIs" dxfId="301" priority="181" stopIfTrue="1" operator="equal">
      <formula>"n/a"</formula>
    </cfRule>
    <cfRule type="cellIs" dxfId="300" priority="182" stopIfTrue="1" operator="equal">
      <formula>0</formula>
    </cfRule>
    <cfRule type="cellIs" dxfId="299" priority="183" stopIfTrue="1" operator="lessThan">
      <formula>0</formula>
    </cfRule>
  </conditionalFormatting>
  <conditionalFormatting sqref="F6:G12 H8:K13 H14:J15 F14:G16 K15 H16:K16">
    <cfRule type="cellIs" dxfId="298" priority="77" stopIfTrue="1" operator="equal">
      <formula>0</formula>
    </cfRule>
    <cfRule type="cellIs" dxfId="297" priority="78" stopIfTrue="1" operator="lessThan">
      <formula>0</formula>
    </cfRule>
  </conditionalFormatting>
  <conditionalFormatting sqref="F13:G13">
    <cfRule type="cellIs" dxfId="296" priority="71" stopIfTrue="1" operator="equal">
      <formula>0</formula>
    </cfRule>
    <cfRule type="cellIs" dxfId="295" priority="72" stopIfTrue="1" operator="lessThan">
      <formula>0</formula>
    </cfRule>
  </conditionalFormatting>
  <conditionalFormatting sqref="F6:Q16">
    <cfRule type="cellIs" dxfId="294" priority="1" stopIfTrue="1" operator="equal">
      <formula>"n/a"</formula>
    </cfRule>
  </conditionalFormatting>
  <conditionalFormatting sqref="H6:K7">
    <cfRule type="cellIs" dxfId="293" priority="69" stopIfTrue="1" operator="lessThan">
      <formula>0</formula>
    </cfRule>
  </conditionalFormatting>
  <conditionalFormatting sqref="H6:Q6 Q8:Q10">
    <cfRule type="cellIs" dxfId="292" priority="11" stopIfTrue="1" operator="equal">
      <formula>0</formula>
    </cfRule>
  </conditionalFormatting>
  <conditionalFormatting sqref="H7:Q7">
    <cfRule type="cellIs" dxfId="291" priority="8" stopIfTrue="1" operator="equal">
      <formula>0</formula>
    </cfRule>
  </conditionalFormatting>
  <conditionalFormatting sqref="K14">
    <cfRule type="cellIs" dxfId="290" priority="65" stopIfTrue="1" operator="equal">
      <formula>0</formula>
    </cfRule>
    <cfRule type="cellIs" dxfId="289" priority="66" stopIfTrue="1" operator="lessThan">
      <formula>0</formula>
    </cfRule>
  </conditionalFormatting>
  <conditionalFormatting sqref="L6:L16">
    <cfRule type="cellIs" dxfId="288" priority="51" stopIfTrue="1" operator="lessThan">
      <formula>0</formula>
    </cfRule>
  </conditionalFormatting>
  <conditionalFormatting sqref="L8:M10">
    <cfRule type="cellIs" dxfId="287" priority="47" stopIfTrue="1" operator="equal">
      <formula>0</formula>
    </cfRule>
  </conditionalFormatting>
  <conditionalFormatting sqref="L11:M11">
    <cfRule type="cellIs" dxfId="286" priority="41" stopIfTrue="1" operator="equal">
      <formula>0</formula>
    </cfRule>
  </conditionalFormatting>
  <conditionalFormatting sqref="L12:M16">
    <cfRule type="cellIs" dxfId="285" priority="38" stopIfTrue="1" operator="equal">
      <formula>0</formula>
    </cfRule>
  </conditionalFormatting>
  <conditionalFormatting sqref="M8:M10">
    <cfRule type="cellIs" dxfId="284" priority="48" stopIfTrue="1" operator="lessThan">
      <formula>0</formula>
    </cfRule>
  </conditionalFormatting>
  <conditionalFormatting sqref="M11:M13">
    <cfRule type="cellIs" dxfId="283" priority="42" stopIfTrue="1" operator="lessThan">
      <formula>0</formula>
    </cfRule>
  </conditionalFormatting>
  <conditionalFormatting sqref="M14:M16">
    <cfRule type="cellIs" dxfId="282" priority="39" stopIfTrue="1" operator="lessThan">
      <formula>0</formula>
    </cfRule>
  </conditionalFormatting>
  <conditionalFormatting sqref="M6:P7">
    <cfRule type="cellIs" dxfId="281" priority="15" stopIfTrue="1" operator="lessThan">
      <formula>0</formula>
    </cfRule>
  </conditionalFormatting>
  <conditionalFormatting sqref="N8:N16">
    <cfRule type="cellIs" dxfId="280" priority="35" stopIfTrue="1" operator="equal">
      <formula>0</formula>
    </cfRule>
    <cfRule type="cellIs" dxfId="279" priority="36" stopIfTrue="1" operator="lessThan">
      <formula>0</formula>
    </cfRule>
  </conditionalFormatting>
  <conditionalFormatting sqref="O8:O10 O13:O16">
    <cfRule type="cellIs" dxfId="278" priority="29" stopIfTrue="1" operator="equal">
      <formula>0</formula>
    </cfRule>
    <cfRule type="cellIs" dxfId="277" priority="30" stopIfTrue="1" operator="lessThan">
      <formula>0</formula>
    </cfRule>
  </conditionalFormatting>
  <conditionalFormatting sqref="O11:O12">
    <cfRule type="cellIs" dxfId="276" priority="20" stopIfTrue="1" operator="equal">
      <formula>0</formula>
    </cfRule>
    <cfRule type="cellIs" dxfId="275" priority="21" stopIfTrue="1" operator="lessThan">
      <formula>0</formula>
    </cfRule>
  </conditionalFormatting>
  <conditionalFormatting sqref="P8:P16">
    <cfRule type="cellIs" dxfId="274" priority="17" stopIfTrue="1" operator="equal">
      <formula>0</formula>
    </cfRule>
    <cfRule type="cellIs" dxfId="273" priority="18" stopIfTrue="1" operator="lessThan">
      <formula>0</formula>
    </cfRule>
  </conditionalFormatting>
  <conditionalFormatting sqref="Q6 Q8:Q10">
    <cfRule type="cellIs" dxfId="272" priority="12" stopIfTrue="1" operator="lessThan">
      <formula>0</formula>
    </cfRule>
  </conditionalFormatting>
  <conditionalFormatting sqref="Q7">
    <cfRule type="cellIs" dxfId="271" priority="9" stopIfTrue="1" operator="lessThan">
      <formula>0</formula>
    </cfRule>
  </conditionalFormatting>
  <conditionalFormatting sqref="Q11">
    <cfRule type="cellIs" dxfId="270" priority="5" stopIfTrue="1" operator="equal">
      <formula>0</formula>
    </cfRule>
  </conditionalFormatting>
  <conditionalFormatting sqref="Q11:Q13">
    <cfRule type="cellIs" dxfId="269" priority="6" stopIfTrue="1" operator="lessThan">
      <formula>0</formula>
    </cfRule>
  </conditionalFormatting>
  <conditionalFormatting sqref="Q12:Q16">
    <cfRule type="cellIs" dxfId="268" priority="2" stopIfTrue="1" operator="equal">
      <formula>0</formula>
    </cfRule>
  </conditionalFormatting>
  <conditionalFormatting sqref="Q14:Q16">
    <cfRule type="cellIs" dxfId="267" priority="3" stopIfTrue="1" operator="lessThan">
      <formula>0</formula>
    </cfRule>
  </conditionalFormatting>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26"/>
  <sheetViews>
    <sheetView topLeftCell="D2" zoomScaleNormal="100" workbookViewId="0">
      <selection activeCell="F15" sqref="F15"/>
    </sheetView>
  </sheetViews>
  <sheetFormatPr defaultRowHeight="12.75" x14ac:dyDescent="0.2"/>
  <cols>
    <col min="1" max="1" width="44.5703125" customWidth="1"/>
    <col min="2" max="2" width="20.140625" customWidth="1"/>
    <col min="3" max="3" width="15.42578125" customWidth="1"/>
    <col min="4" max="4" width="16.85546875" customWidth="1"/>
    <col min="5" max="5" width="16.42578125" customWidth="1"/>
    <col min="6" max="6" width="10.85546875" customWidth="1"/>
    <col min="7" max="11" width="10.5703125" customWidth="1"/>
    <col min="12" max="17" width="10.5703125" bestFit="1" customWidth="1"/>
  </cols>
  <sheetData>
    <row r="1" spans="1:17" ht="47.25" x14ac:dyDescent="0.25">
      <c r="A1" s="5" t="s">
        <v>54</v>
      </c>
    </row>
    <row r="2" spans="1:17" ht="15.75" customHeight="1" x14ac:dyDescent="0.25">
      <c r="A2" s="146"/>
      <c r="B2" s="14" t="s">
        <v>13</v>
      </c>
      <c r="C2" s="18" t="s">
        <v>15</v>
      </c>
      <c r="D2" s="12" t="s">
        <v>15</v>
      </c>
      <c r="E2" s="27" t="s">
        <v>18</v>
      </c>
    </row>
    <row r="3" spans="1:17" ht="15.75" x14ac:dyDescent="0.25">
      <c r="A3" s="146"/>
      <c r="B3" s="15" t="s">
        <v>14</v>
      </c>
      <c r="C3" s="19" t="s">
        <v>16</v>
      </c>
      <c r="D3" s="11" t="s">
        <v>17</v>
      </c>
      <c r="E3" s="17" t="s">
        <v>19</v>
      </c>
    </row>
    <row r="4" spans="1:17" ht="15.75" x14ac:dyDescent="0.25">
      <c r="A4" s="147"/>
      <c r="B4" s="90" t="s">
        <v>39</v>
      </c>
      <c r="C4" s="19" t="s">
        <v>40</v>
      </c>
      <c r="D4" s="11" t="s">
        <v>41</v>
      </c>
      <c r="E4" s="17" t="s">
        <v>42</v>
      </c>
    </row>
    <row r="5" spans="1:17" ht="13.5" thickBot="1" x14ac:dyDescent="0.25">
      <c r="A5" s="43"/>
      <c r="B5" s="21"/>
      <c r="C5" s="45"/>
      <c r="D5" s="45"/>
      <c r="E5" s="44"/>
      <c r="F5" s="132">
        <v>43130</v>
      </c>
      <c r="G5" s="132">
        <v>43158</v>
      </c>
      <c r="H5" s="132">
        <v>43186</v>
      </c>
      <c r="I5" s="132">
        <v>43214</v>
      </c>
      <c r="J5" s="132">
        <v>43242</v>
      </c>
      <c r="K5" s="132">
        <v>43270</v>
      </c>
      <c r="L5" s="132">
        <v>43305</v>
      </c>
      <c r="M5" s="132">
        <v>43333</v>
      </c>
      <c r="N5" s="132">
        <v>43361</v>
      </c>
      <c r="O5" s="132">
        <v>43389</v>
      </c>
      <c r="P5" s="132">
        <v>43424</v>
      </c>
      <c r="Q5" s="132">
        <v>43452</v>
      </c>
    </row>
    <row r="6" spans="1:17" ht="13.5" thickBot="1" x14ac:dyDescent="0.25">
      <c r="A6" s="108" t="s">
        <v>72</v>
      </c>
      <c r="B6" s="2">
        <f>COUNTIF(F6:Q6,"&gt;0")</f>
        <v>0</v>
      </c>
      <c r="C6" s="2">
        <f>COUNTIF(F6:Q6,"&lt;0")</f>
        <v>0</v>
      </c>
      <c r="D6" s="2">
        <f>COUNTIF(F6:Q6,"0")</f>
        <v>11</v>
      </c>
      <c r="E6" s="62">
        <f>SUM(B6:D6)</f>
        <v>11</v>
      </c>
      <c r="F6" s="30">
        <v>0</v>
      </c>
      <c r="G6" s="30">
        <v>0</v>
      </c>
      <c r="H6" s="30">
        <v>0</v>
      </c>
      <c r="I6" s="30">
        <v>0</v>
      </c>
      <c r="J6" s="30">
        <v>0</v>
      </c>
      <c r="K6" s="30">
        <v>0</v>
      </c>
      <c r="L6" s="66"/>
      <c r="M6" s="30">
        <v>0</v>
      </c>
      <c r="N6" s="30">
        <v>0</v>
      </c>
      <c r="O6" s="30">
        <v>0</v>
      </c>
      <c r="P6" s="30">
        <v>0</v>
      </c>
      <c r="Q6" s="30">
        <v>0</v>
      </c>
    </row>
    <row r="7" spans="1:17" x14ac:dyDescent="0.2">
      <c r="A7" s="2" t="s">
        <v>62</v>
      </c>
      <c r="B7" s="2">
        <f t="shared" ref="B7:B14" si="0">COUNTIF(F7:Q7,"&gt;0")</f>
        <v>0</v>
      </c>
      <c r="C7" s="2">
        <f t="shared" ref="C7:C14" si="1">COUNTIF(F7:Q7,"&lt;0")</f>
        <v>0</v>
      </c>
      <c r="D7" s="2">
        <f t="shared" ref="D7:D14" si="2">COUNTIF(F7:Q7,"0")</f>
        <v>12</v>
      </c>
      <c r="E7" s="62">
        <f t="shared" ref="E7:E13" si="3">SUM(B7:D7)</f>
        <v>12</v>
      </c>
      <c r="F7" s="30">
        <v>0</v>
      </c>
      <c r="G7" s="30">
        <v>0</v>
      </c>
      <c r="H7" s="30">
        <v>0</v>
      </c>
      <c r="I7" s="30">
        <v>0</v>
      </c>
      <c r="J7" s="30">
        <v>0</v>
      </c>
      <c r="K7" s="30">
        <v>0</v>
      </c>
      <c r="L7" s="30">
        <v>0</v>
      </c>
      <c r="M7" s="30">
        <v>0</v>
      </c>
      <c r="N7" s="30">
        <v>0</v>
      </c>
      <c r="O7" s="30">
        <v>0</v>
      </c>
      <c r="P7" s="30">
        <v>0</v>
      </c>
      <c r="Q7" s="30">
        <v>0</v>
      </c>
    </row>
    <row r="8" spans="1:17" x14ac:dyDescent="0.2">
      <c r="A8" s="2" t="s">
        <v>76</v>
      </c>
      <c r="B8" s="2">
        <f t="shared" si="0"/>
        <v>0</v>
      </c>
      <c r="C8" s="2">
        <f t="shared" si="1"/>
        <v>0</v>
      </c>
      <c r="D8" s="2">
        <f t="shared" si="2"/>
        <v>12</v>
      </c>
      <c r="E8" s="62">
        <f>SUM(B8:D8)</f>
        <v>12</v>
      </c>
      <c r="F8" s="30">
        <v>0</v>
      </c>
      <c r="G8" s="30">
        <v>0</v>
      </c>
      <c r="H8" s="30">
        <v>0</v>
      </c>
      <c r="I8" s="30">
        <v>0</v>
      </c>
      <c r="J8" s="30">
        <v>0</v>
      </c>
      <c r="K8" s="30">
        <v>0</v>
      </c>
      <c r="L8" s="30">
        <v>0</v>
      </c>
      <c r="M8" s="30">
        <v>0</v>
      </c>
      <c r="N8" s="30">
        <v>0</v>
      </c>
      <c r="O8" s="30">
        <v>0</v>
      </c>
      <c r="P8" s="30">
        <v>0</v>
      </c>
      <c r="Q8" s="30">
        <v>0</v>
      </c>
    </row>
    <row r="9" spans="1:17" ht="13.5" thickBot="1" x14ac:dyDescent="0.25">
      <c r="A9" s="2" t="s">
        <v>64</v>
      </c>
      <c r="B9" s="2">
        <f t="shared" si="0"/>
        <v>0</v>
      </c>
      <c r="C9" s="2">
        <f t="shared" si="1"/>
        <v>0</v>
      </c>
      <c r="D9" s="2">
        <f t="shared" si="2"/>
        <v>12</v>
      </c>
      <c r="E9" s="62">
        <f t="shared" si="3"/>
        <v>12</v>
      </c>
      <c r="F9" s="30">
        <v>0</v>
      </c>
      <c r="G9" s="30">
        <v>0</v>
      </c>
      <c r="H9" s="30">
        <v>0</v>
      </c>
      <c r="I9" s="30">
        <v>0</v>
      </c>
      <c r="J9" s="30">
        <v>0</v>
      </c>
      <c r="K9" s="30">
        <v>0</v>
      </c>
      <c r="L9" s="30">
        <v>0</v>
      </c>
      <c r="M9" s="30">
        <v>0</v>
      </c>
      <c r="N9" s="30">
        <v>0</v>
      </c>
      <c r="O9" s="30">
        <v>0</v>
      </c>
      <c r="P9" s="30">
        <v>0</v>
      </c>
      <c r="Q9" s="30">
        <v>0</v>
      </c>
    </row>
    <row r="10" spans="1:17" ht="13.5" thickBot="1" x14ac:dyDescent="0.25">
      <c r="A10" s="107" t="s">
        <v>67</v>
      </c>
      <c r="B10" s="2">
        <f t="shared" si="0"/>
        <v>0</v>
      </c>
      <c r="C10" s="2">
        <f t="shared" si="1"/>
        <v>0</v>
      </c>
      <c r="D10" s="2">
        <f t="shared" si="2"/>
        <v>10</v>
      </c>
      <c r="E10" s="62">
        <f t="shared" si="3"/>
        <v>10</v>
      </c>
      <c r="F10" s="30">
        <v>0</v>
      </c>
      <c r="G10" s="30">
        <v>0</v>
      </c>
      <c r="H10" s="30">
        <v>0</v>
      </c>
      <c r="I10" s="30">
        <v>0</v>
      </c>
      <c r="J10" s="66"/>
      <c r="K10" s="30">
        <v>0</v>
      </c>
      <c r="L10" s="30">
        <v>0</v>
      </c>
      <c r="M10" s="66"/>
      <c r="N10" s="30">
        <v>0</v>
      </c>
      <c r="O10" s="30">
        <v>0</v>
      </c>
      <c r="P10" s="30">
        <v>0</v>
      </c>
      <c r="Q10" s="30">
        <v>0</v>
      </c>
    </row>
    <row r="11" spans="1:17" x14ac:dyDescent="0.2">
      <c r="A11" s="107" t="s">
        <v>73</v>
      </c>
      <c r="B11" s="2">
        <f t="shared" si="0"/>
        <v>0</v>
      </c>
      <c r="C11" s="2">
        <f t="shared" si="1"/>
        <v>0</v>
      </c>
      <c r="D11" s="2">
        <f t="shared" si="2"/>
        <v>12</v>
      </c>
      <c r="E11" s="62">
        <f>SUM(B11:D11)</f>
        <v>12</v>
      </c>
      <c r="F11" s="30">
        <v>0</v>
      </c>
      <c r="G11" s="30">
        <v>0</v>
      </c>
      <c r="H11" s="30">
        <v>0</v>
      </c>
      <c r="I11" s="30">
        <v>0</v>
      </c>
      <c r="J11" s="30">
        <v>0</v>
      </c>
      <c r="K11" s="30">
        <v>0</v>
      </c>
      <c r="L11" s="30">
        <v>0</v>
      </c>
      <c r="M11" s="30">
        <v>0</v>
      </c>
      <c r="N11" s="30">
        <v>0</v>
      </c>
      <c r="O11" s="30">
        <v>0</v>
      </c>
      <c r="P11" s="30">
        <v>0</v>
      </c>
      <c r="Q11" s="30">
        <v>0</v>
      </c>
    </row>
    <row r="12" spans="1:17" x14ac:dyDescent="0.2">
      <c r="A12" s="107" t="s">
        <v>77</v>
      </c>
      <c r="B12" s="2">
        <f t="shared" si="0"/>
        <v>0</v>
      </c>
      <c r="C12" s="2">
        <f t="shared" si="1"/>
        <v>0</v>
      </c>
      <c r="D12" s="2">
        <f t="shared" si="2"/>
        <v>12</v>
      </c>
      <c r="E12" s="62">
        <f>SUM(B12:D12)</f>
        <v>12</v>
      </c>
      <c r="F12" s="30">
        <v>0</v>
      </c>
      <c r="G12" s="30">
        <v>0</v>
      </c>
      <c r="H12" s="30">
        <v>0</v>
      </c>
      <c r="I12" s="30">
        <v>0</v>
      </c>
      <c r="J12" s="30">
        <v>0</v>
      </c>
      <c r="K12" s="30">
        <v>0</v>
      </c>
      <c r="L12" s="30">
        <v>0</v>
      </c>
      <c r="M12" s="30">
        <v>0</v>
      </c>
      <c r="N12" s="30">
        <v>0</v>
      </c>
      <c r="O12" s="30">
        <v>0</v>
      </c>
      <c r="P12" s="30">
        <v>0</v>
      </c>
      <c r="Q12" s="30">
        <v>0</v>
      </c>
    </row>
    <row r="13" spans="1:17" ht="13.5" thickBot="1" x14ac:dyDescent="0.25">
      <c r="A13" s="107" t="s">
        <v>68</v>
      </c>
      <c r="B13" s="2">
        <f t="shared" si="0"/>
        <v>0</v>
      </c>
      <c r="C13" s="2">
        <f t="shared" si="1"/>
        <v>0</v>
      </c>
      <c r="D13" s="2">
        <f t="shared" si="2"/>
        <v>12</v>
      </c>
      <c r="E13" s="62">
        <f t="shared" si="3"/>
        <v>12</v>
      </c>
      <c r="F13" s="30">
        <v>0</v>
      </c>
      <c r="G13" s="30">
        <v>0</v>
      </c>
      <c r="H13" s="30">
        <v>0</v>
      </c>
      <c r="I13" s="30">
        <v>0</v>
      </c>
      <c r="J13" s="30">
        <v>0</v>
      </c>
      <c r="K13" s="30">
        <v>0</v>
      </c>
      <c r="L13" s="30">
        <v>0</v>
      </c>
      <c r="M13" s="30">
        <v>0</v>
      </c>
      <c r="N13" s="30">
        <v>0</v>
      </c>
      <c r="O13" s="30">
        <v>0</v>
      </c>
      <c r="P13" s="30">
        <v>0</v>
      </c>
      <c r="Q13" s="30">
        <v>0</v>
      </c>
    </row>
    <row r="14" spans="1:17" ht="13.5" thickBot="1" x14ac:dyDescent="0.25">
      <c r="A14" s="107" t="s">
        <v>70</v>
      </c>
      <c r="B14" s="2">
        <f t="shared" si="0"/>
        <v>0</v>
      </c>
      <c r="C14" s="2">
        <f t="shared" si="1"/>
        <v>0</v>
      </c>
      <c r="D14" s="2">
        <f t="shared" si="2"/>
        <v>9</v>
      </c>
      <c r="E14" s="62">
        <f>SUM(B14:D14)</f>
        <v>9</v>
      </c>
      <c r="F14" s="30">
        <v>0</v>
      </c>
      <c r="G14" s="30">
        <v>0</v>
      </c>
      <c r="H14" s="30">
        <v>0</v>
      </c>
      <c r="I14" s="30">
        <v>0</v>
      </c>
      <c r="J14" s="66"/>
      <c r="K14" s="30">
        <v>0</v>
      </c>
      <c r="L14" s="66"/>
      <c r="M14" s="66"/>
      <c r="N14" s="30">
        <v>0</v>
      </c>
      <c r="O14" s="30">
        <v>0</v>
      </c>
      <c r="P14" s="30">
        <v>0</v>
      </c>
      <c r="Q14" s="30">
        <v>0</v>
      </c>
    </row>
    <row r="15" spans="1:17" x14ac:dyDescent="0.2">
      <c r="A15" s="32" t="s">
        <v>36</v>
      </c>
      <c r="B15" s="144"/>
      <c r="C15" s="145"/>
      <c r="D15" s="145"/>
      <c r="E15" s="145"/>
      <c r="F15" s="30">
        <v>0</v>
      </c>
      <c r="G15" s="30">
        <v>0</v>
      </c>
      <c r="H15" s="30">
        <v>0</v>
      </c>
      <c r="I15" s="30">
        <v>0</v>
      </c>
      <c r="J15" s="30">
        <v>0</v>
      </c>
      <c r="K15" s="30">
        <v>0</v>
      </c>
      <c r="L15" s="30">
        <v>0</v>
      </c>
      <c r="M15" s="30">
        <v>0</v>
      </c>
      <c r="N15" s="30">
        <v>0</v>
      </c>
      <c r="O15" s="30">
        <v>0</v>
      </c>
      <c r="P15" s="30">
        <v>0</v>
      </c>
      <c r="Q15" s="30">
        <v>0</v>
      </c>
    </row>
    <row r="16" spans="1:17" x14ac:dyDescent="0.2">
      <c r="A16" s="1"/>
    </row>
    <row r="17" spans="1:3" ht="13.5" thickBot="1" x14ac:dyDescent="0.25">
      <c r="A17" s="48" t="s">
        <v>24</v>
      </c>
    </row>
    <row r="18" spans="1:3" ht="13.5" thickBot="1" x14ac:dyDescent="0.25">
      <c r="A18" s="52"/>
      <c r="B18" s="112" t="s">
        <v>34</v>
      </c>
      <c r="C18" s="53"/>
    </row>
    <row r="19" spans="1:3" ht="13.5" thickBot="1" x14ac:dyDescent="0.25">
      <c r="A19" s="49"/>
      <c r="C19" s="50"/>
    </row>
    <row r="20" spans="1:3" ht="13.5" thickBot="1" x14ac:dyDescent="0.25">
      <c r="A20" s="54"/>
      <c r="B20" s="112" t="s">
        <v>32</v>
      </c>
      <c r="C20" s="53"/>
    </row>
    <row r="21" spans="1:3" ht="13.5" thickBot="1" x14ac:dyDescent="0.25">
      <c r="A21" s="49"/>
      <c r="C21" s="50"/>
    </row>
    <row r="22" spans="1:3" ht="13.5" thickBot="1" x14ac:dyDescent="0.25">
      <c r="A22" s="55"/>
      <c r="B22" s="112" t="s">
        <v>33</v>
      </c>
      <c r="C22" s="53"/>
    </row>
    <row r="23" spans="1:3" ht="13.5" thickBot="1" x14ac:dyDescent="0.25">
      <c r="A23" s="56"/>
      <c r="C23" s="50"/>
    </row>
    <row r="24" spans="1:3" ht="37.5" customHeight="1" thickBot="1" x14ac:dyDescent="0.25">
      <c r="A24" s="64"/>
      <c r="B24" s="157" t="s">
        <v>35</v>
      </c>
      <c r="C24" s="156"/>
    </row>
    <row r="25" spans="1:3" ht="13.5" thickBot="1" x14ac:dyDescent="0.25">
      <c r="A25" s="49"/>
      <c r="C25" s="50"/>
    </row>
    <row r="26" spans="1:3" ht="52.5" customHeight="1" thickBot="1" x14ac:dyDescent="0.25">
      <c r="A26" s="66"/>
      <c r="B26" s="157" t="s">
        <v>65</v>
      </c>
      <c r="C26" s="156"/>
    </row>
  </sheetData>
  <mergeCells count="2">
    <mergeCell ref="B24:C24"/>
    <mergeCell ref="B26:C26"/>
  </mergeCells>
  <conditionalFormatting sqref="A24 A26">
    <cfRule type="cellIs" dxfId="266" priority="118" stopIfTrue="1" operator="equal">
      <formula>"n/a"</formula>
    </cfRule>
    <cfRule type="cellIs" dxfId="265" priority="119" stopIfTrue="1" operator="equal">
      <formula>0</formula>
    </cfRule>
    <cfRule type="cellIs" dxfId="264" priority="120" stopIfTrue="1" operator="lessThan">
      <formula>0</formula>
    </cfRule>
  </conditionalFormatting>
  <conditionalFormatting sqref="F6:I15">
    <cfRule type="cellIs" dxfId="263" priority="80" stopIfTrue="1" operator="equal">
      <formula>0</formula>
    </cfRule>
    <cfRule type="cellIs" dxfId="262" priority="81" stopIfTrue="1" operator="lessThan">
      <formula>0</formula>
    </cfRule>
  </conditionalFormatting>
  <conditionalFormatting sqref="F6:Q15">
    <cfRule type="cellIs" dxfId="261" priority="1" stopIfTrue="1" operator="equal">
      <formula>"n/a"</formula>
    </cfRule>
  </conditionalFormatting>
  <conditionalFormatting sqref="J6:J9">
    <cfRule type="cellIs" dxfId="260" priority="74" stopIfTrue="1" operator="equal">
      <formula>0</formula>
    </cfRule>
    <cfRule type="cellIs" dxfId="259" priority="75" stopIfTrue="1" operator="lessThan">
      <formula>0</formula>
    </cfRule>
  </conditionalFormatting>
  <conditionalFormatting sqref="J10">
    <cfRule type="cellIs" dxfId="258" priority="68" stopIfTrue="1" operator="equal">
      <formula>0</formula>
    </cfRule>
    <cfRule type="cellIs" dxfId="257" priority="69" stopIfTrue="1" operator="lessThan">
      <formula>0</formula>
    </cfRule>
  </conditionalFormatting>
  <conditionalFormatting sqref="J11:J13">
    <cfRule type="cellIs" dxfId="256" priority="71" stopIfTrue="1" operator="equal">
      <formula>0</formula>
    </cfRule>
    <cfRule type="cellIs" dxfId="255" priority="72" stopIfTrue="1" operator="lessThan">
      <formula>0</formula>
    </cfRule>
  </conditionalFormatting>
  <conditionalFormatting sqref="J14">
    <cfRule type="cellIs" dxfId="254" priority="65" stopIfTrue="1" operator="equal">
      <formula>0</formula>
    </cfRule>
    <cfRule type="cellIs" dxfId="253" priority="66" stopIfTrue="1" operator="lessThan">
      <formula>0</formula>
    </cfRule>
  </conditionalFormatting>
  <conditionalFormatting sqref="J15">
    <cfRule type="cellIs" dxfId="252" priority="77" stopIfTrue="1" operator="equal">
      <formula>0</formula>
    </cfRule>
    <cfRule type="cellIs" dxfId="251" priority="78" stopIfTrue="1" operator="lessThan">
      <formula>0</formula>
    </cfRule>
  </conditionalFormatting>
  <conditionalFormatting sqref="K6:K15">
    <cfRule type="cellIs" dxfId="250" priority="56" stopIfTrue="1" operator="equal">
      <formula>0</formula>
    </cfRule>
    <cfRule type="cellIs" dxfId="249" priority="57" stopIfTrue="1" operator="lessThan">
      <formula>0</formula>
    </cfRule>
  </conditionalFormatting>
  <conditionalFormatting sqref="L6">
    <cfRule type="cellIs" dxfId="248" priority="41" stopIfTrue="1" operator="equal">
      <formula>0</formula>
    </cfRule>
    <cfRule type="cellIs" dxfId="247" priority="42" stopIfTrue="1" operator="lessThan">
      <formula>0</formula>
    </cfRule>
  </conditionalFormatting>
  <conditionalFormatting sqref="L7:L13">
    <cfRule type="cellIs" dxfId="246" priority="47" stopIfTrue="1" operator="equal">
      <formula>0</formula>
    </cfRule>
    <cfRule type="cellIs" dxfId="245" priority="48" stopIfTrue="1" operator="lessThan">
      <formula>0</formula>
    </cfRule>
  </conditionalFormatting>
  <conditionalFormatting sqref="L14:L15">
    <cfRule type="cellIs" dxfId="244" priority="45" stopIfTrue="1" operator="lessThan">
      <formula>0</formula>
    </cfRule>
  </conditionalFormatting>
  <conditionalFormatting sqref="L14:M14">
    <cfRule type="cellIs" dxfId="243" priority="29" stopIfTrue="1" operator="equal">
      <formula>0</formula>
    </cfRule>
  </conditionalFormatting>
  <conditionalFormatting sqref="L15:M15">
    <cfRule type="cellIs" dxfId="242" priority="38" stopIfTrue="1" operator="equal">
      <formula>0</formula>
    </cfRule>
  </conditionalFormatting>
  <conditionalFormatting sqref="M6">
    <cfRule type="cellIs" dxfId="241" priority="21" stopIfTrue="1" operator="lessThan">
      <formula>0</formula>
    </cfRule>
  </conditionalFormatting>
  <conditionalFormatting sqref="M6:M9">
    <cfRule type="cellIs" dxfId="240" priority="20" stopIfTrue="1" operator="equal">
      <formula>0</formula>
    </cfRule>
  </conditionalFormatting>
  <conditionalFormatting sqref="M7:M10">
    <cfRule type="cellIs" dxfId="239" priority="24" stopIfTrue="1" operator="lessThan">
      <formula>0</formula>
    </cfRule>
  </conditionalFormatting>
  <conditionalFormatting sqref="M10">
    <cfRule type="cellIs" dxfId="238" priority="23" stopIfTrue="1" operator="equal">
      <formula>0</formula>
    </cfRule>
  </conditionalFormatting>
  <conditionalFormatting sqref="M11:M13">
    <cfRule type="cellIs" dxfId="237" priority="32" stopIfTrue="1" operator="equal">
      <formula>0</formula>
    </cfRule>
    <cfRule type="cellIs" dxfId="236" priority="33" stopIfTrue="1" operator="lessThan">
      <formula>0</formula>
    </cfRule>
  </conditionalFormatting>
  <conditionalFormatting sqref="M14">
    <cfRule type="cellIs" dxfId="235" priority="30" stopIfTrue="1" operator="lessThan">
      <formula>0</formula>
    </cfRule>
  </conditionalFormatting>
  <conditionalFormatting sqref="M15">
    <cfRule type="cellIs" dxfId="234" priority="39" stopIfTrue="1" operator="lessThan">
      <formula>0</formula>
    </cfRule>
  </conditionalFormatting>
  <conditionalFormatting sqref="N6:Q15">
    <cfRule type="cellIs" dxfId="233" priority="2" stopIfTrue="1" operator="equal">
      <formula>0</formula>
    </cfRule>
    <cfRule type="cellIs" dxfId="232" priority="3" stopIfTrue="1" operator="lessThan">
      <formula>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pageSetUpPr fitToPage="1"/>
  </sheetPr>
  <dimension ref="A1:II864"/>
  <sheetViews>
    <sheetView tabSelected="1" zoomScale="87" zoomScaleNormal="87" workbookViewId="0">
      <pane xSplit="5" ySplit="5" topLeftCell="II11" activePane="bottomRight" state="frozen"/>
      <selection pane="topRight" activeCell="F1" sqref="F1"/>
      <selection pane="bottomLeft" activeCell="A5" sqref="A5"/>
      <selection pane="bottomRight" activeCell="II40" sqref="II40"/>
    </sheetView>
  </sheetViews>
  <sheetFormatPr defaultColWidth="11.7109375" defaultRowHeight="12.75" x14ac:dyDescent="0.2"/>
  <cols>
    <col min="1" max="1" width="42.7109375" customWidth="1"/>
    <col min="2" max="4" width="17.140625" customWidth="1"/>
    <col min="5" max="5" width="19.7109375" customWidth="1"/>
    <col min="6" max="42" width="11.7109375" style="6" customWidth="1"/>
    <col min="43" max="43" width="15.42578125" style="6" customWidth="1"/>
    <col min="44" max="76" width="11.7109375" style="6" customWidth="1"/>
    <col min="77" max="83" width="11.7109375" customWidth="1"/>
    <col min="84" max="84" width="11.7109375" style="104" customWidth="1"/>
    <col min="85" max="156" width="11.7109375" customWidth="1"/>
  </cols>
  <sheetData>
    <row r="1" spans="1:243" ht="63" x14ac:dyDescent="0.25">
      <c r="A1" s="5" t="s">
        <v>54</v>
      </c>
      <c r="C1" s="4"/>
      <c r="D1" s="4"/>
      <c r="E1" s="4"/>
    </row>
    <row r="2" spans="1:243" ht="12.75" customHeight="1" x14ac:dyDescent="0.2">
      <c r="A2" s="99" t="s">
        <v>63</v>
      </c>
      <c r="B2" s="14" t="s">
        <v>13</v>
      </c>
      <c r="C2" s="18" t="s">
        <v>15</v>
      </c>
      <c r="D2" s="12" t="s">
        <v>15</v>
      </c>
      <c r="E2" s="27" t="s">
        <v>18</v>
      </c>
    </row>
    <row r="3" spans="1:243" ht="12.75" customHeight="1" x14ac:dyDescent="0.2">
      <c r="A3" s="7"/>
      <c r="B3" s="15" t="s">
        <v>14</v>
      </c>
      <c r="C3" s="19" t="s">
        <v>78</v>
      </c>
      <c r="D3" s="11" t="s">
        <v>17</v>
      </c>
      <c r="E3" s="17" t="s">
        <v>19</v>
      </c>
    </row>
    <row r="4" spans="1:243" ht="12.75" customHeight="1" x14ac:dyDescent="0.2">
      <c r="A4" s="7"/>
      <c r="B4" s="90" t="s">
        <v>39</v>
      </c>
      <c r="C4" s="19" t="s">
        <v>40</v>
      </c>
      <c r="D4" s="11" t="s">
        <v>41</v>
      </c>
      <c r="E4" s="17" t="s">
        <v>42</v>
      </c>
    </row>
    <row r="5" spans="1:243" s="47" customFormat="1" x14ac:dyDescent="0.2">
      <c r="A5" s="43"/>
      <c r="B5" s="44"/>
      <c r="C5" s="45"/>
      <c r="D5" s="45"/>
      <c r="E5" s="61"/>
      <c r="F5" s="46">
        <v>38649</v>
      </c>
      <c r="G5" s="46">
        <v>38684</v>
      </c>
      <c r="H5" s="46">
        <v>38705</v>
      </c>
      <c r="I5" s="46">
        <v>38740</v>
      </c>
      <c r="J5" s="46">
        <v>38775</v>
      </c>
      <c r="K5" s="46">
        <v>38796</v>
      </c>
      <c r="L5" s="46">
        <v>38831</v>
      </c>
      <c r="M5" s="46">
        <v>38859</v>
      </c>
      <c r="N5" s="46">
        <v>38887</v>
      </c>
      <c r="O5" s="46">
        <v>38922</v>
      </c>
      <c r="P5" s="46">
        <v>38957</v>
      </c>
      <c r="Q5" s="46">
        <v>38985</v>
      </c>
      <c r="R5" s="46">
        <v>39014</v>
      </c>
      <c r="S5" s="46">
        <v>39041</v>
      </c>
      <c r="T5" s="46">
        <v>39069</v>
      </c>
      <c r="U5" s="46">
        <v>39104</v>
      </c>
      <c r="V5" s="46">
        <v>39139</v>
      </c>
      <c r="W5" s="46">
        <v>39167</v>
      </c>
      <c r="X5" s="46">
        <v>39195</v>
      </c>
      <c r="Y5" s="46">
        <v>39223</v>
      </c>
      <c r="Z5" s="46">
        <v>39258</v>
      </c>
      <c r="AA5" s="46">
        <v>39286</v>
      </c>
      <c r="AB5" s="46">
        <v>39321</v>
      </c>
      <c r="AC5" s="46">
        <v>39349</v>
      </c>
      <c r="AD5" s="46">
        <v>39384</v>
      </c>
      <c r="AE5" s="46">
        <v>39412</v>
      </c>
      <c r="AF5" s="46">
        <v>39433</v>
      </c>
      <c r="AG5" s="46">
        <v>39468</v>
      </c>
      <c r="AH5" s="46">
        <v>39503</v>
      </c>
      <c r="AI5" s="46">
        <v>39538</v>
      </c>
      <c r="AJ5" s="46">
        <v>39566</v>
      </c>
      <c r="AK5" s="46">
        <v>39594</v>
      </c>
      <c r="AL5" s="46">
        <v>39622</v>
      </c>
      <c r="AM5" s="46">
        <v>39650</v>
      </c>
      <c r="AN5" s="46">
        <v>39685</v>
      </c>
      <c r="AO5" s="46">
        <v>39720</v>
      </c>
      <c r="AP5" s="46">
        <v>39741</v>
      </c>
      <c r="AQ5" s="46">
        <v>39743</v>
      </c>
      <c r="AR5" s="46">
        <v>39776</v>
      </c>
      <c r="AS5" s="46">
        <v>39790</v>
      </c>
      <c r="AT5" s="46">
        <v>39804</v>
      </c>
      <c r="AU5" s="46">
        <v>39832</v>
      </c>
      <c r="AV5" s="46">
        <v>39867</v>
      </c>
      <c r="AW5" s="46">
        <v>39895</v>
      </c>
      <c r="AX5" s="46">
        <v>39923</v>
      </c>
      <c r="AY5" s="46">
        <v>39958</v>
      </c>
      <c r="AZ5" s="46">
        <v>39986</v>
      </c>
      <c r="BA5" s="46">
        <v>40021</v>
      </c>
      <c r="BB5" s="46">
        <v>40049</v>
      </c>
      <c r="BC5" s="46">
        <v>40084</v>
      </c>
      <c r="BD5" s="46">
        <v>40105</v>
      </c>
      <c r="BE5" s="46">
        <v>40140</v>
      </c>
      <c r="BF5" s="46">
        <v>40168</v>
      </c>
      <c r="BG5" s="46">
        <v>40203</v>
      </c>
      <c r="BH5" s="46">
        <v>40231</v>
      </c>
      <c r="BI5" s="46">
        <v>40266</v>
      </c>
      <c r="BJ5" s="46">
        <v>40294</v>
      </c>
      <c r="BK5" s="46">
        <v>40329</v>
      </c>
      <c r="BL5" s="46">
        <v>40350</v>
      </c>
      <c r="BM5" s="46">
        <v>40378</v>
      </c>
      <c r="BN5" s="46">
        <v>40413</v>
      </c>
      <c r="BO5" s="46">
        <v>40448</v>
      </c>
      <c r="BP5" s="46">
        <v>40476</v>
      </c>
      <c r="BQ5" s="46">
        <v>40511</v>
      </c>
      <c r="BR5" s="46">
        <v>40532</v>
      </c>
      <c r="BS5" s="46">
        <v>40567</v>
      </c>
      <c r="BT5" s="46">
        <v>40595</v>
      </c>
      <c r="BU5" s="46">
        <v>40630</v>
      </c>
      <c r="BV5" s="46">
        <v>40651</v>
      </c>
      <c r="BW5" s="46">
        <v>40679</v>
      </c>
      <c r="BX5" s="46">
        <v>40714</v>
      </c>
      <c r="BY5" s="46">
        <v>40750</v>
      </c>
      <c r="BZ5" s="46">
        <v>40778</v>
      </c>
      <c r="CA5" s="46">
        <v>40806</v>
      </c>
      <c r="CB5" s="46">
        <v>40841</v>
      </c>
      <c r="CC5" s="46">
        <v>40876</v>
      </c>
      <c r="CD5" s="46">
        <v>40897</v>
      </c>
      <c r="CE5" s="46">
        <v>40932</v>
      </c>
      <c r="CF5" s="46">
        <v>40967</v>
      </c>
      <c r="CG5" s="46">
        <v>40995</v>
      </c>
      <c r="CH5" s="46">
        <v>41023</v>
      </c>
      <c r="CI5" s="46">
        <v>41058</v>
      </c>
      <c r="CJ5" s="46">
        <v>41086</v>
      </c>
      <c r="CK5" s="46">
        <v>41114</v>
      </c>
      <c r="CL5" s="46">
        <v>41149</v>
      </c>
      <c r="CM5" s="46">
        <v>41177</v>
      </c>
      <c r="CN5" s="46">
        <v>41212</v>
      </c>
      <c r="CO5" s="46">
        <v>41240</v>
      </c>
      <c r="CP5" s="46">
        <v>41261</v>
      </c>
      <c r="CQ5" s="46">
        <f>'2013'!F5</f>
        <v>41303</v>
      </c>
      <c r="CR5" s="46">
        <f>'2013'!G5</f>
        <v>41331</v>
      </c>
      <c r="CS5" s="46">
        <f>'2013'!H5</f>
        <v>41359</v>
      </c>
      <c r="CT5" s="46">
        <f>'2013'!I5</f>
        <v>41387</v>
      </c>
      <c r="CU5" s="46">
        <f>'2013'!J5</f>
        <v>41422</v>
      </c>
      <c r="CV5" s="46">
        <f>'2013'!K5</f>
        <v>41450</v>
      </c>
      <c r="CW5" s="46">
        <f>'2013'!L5</f>
        <v>41478</v>
      </c>
      <c r="CX5" s="46">
        <f>'2013'!M5</f>
        <v>41513</v>
      </c>
      <c r="CY5" s="46">
        <f>'2013'!N5</f>
        <v>41541</v>
      </c>
      <c r="CZ5" s="46">
        <f>'2013'!O5</f>
        <v>41576</v>
      </c>
      <c r="DA5" s="46">
        <f>'2013'!P5</f>
        <v>41604</v>
      </c>
      <c r="DB5" s="128">
        <f>'2013'!Q5</f>
        <v>41625</v>
      </c>
      <c r="DC5" s="132">
        <v>41660</v>
      </c>
      <c r="DD5" s="132">
        <v>41688</v>
      </c>
      <c r="DE5" s="132">
        <v>41723</v>
      </c>
      <c r="DF5" s="132">
        <v>41758</v>
      </c>
      <c r="DG5" s="132">
        <v>41786</v>
      </c>
      <c r="DH5" s="132">
        <v>41814</v>
      </c>
      <c r="DI5" s="132">
        <v>41842</v>
      </c>
      <c r="DJ5" s="132">
        <v>41877</v>
      </c>
      <c r="DK5" s="132">
        <v>41905</v>
      </c>
      <c r="DL5" s="132">
        <v>41940</v>
      </c>
      <c r="DM5" s="132">
        <v>41968</v>
      </c>
      <c r="DN5" s="132">
        <v>41989</v>
      </c>
      <c r="DO5" s="132">
        <v>42031</v>
      </c>
      <c r="DP5" s="132">
        <v>42059</v>
      </c>
      <c r="DQ5" s="132">
        <v>42087</v>
      </c>
      <c r="DR5" s="132">
        <v>42115</v>
      </c>
      <c r="DS5" s="132">
        <v>42150</v>
      </c>
      <c r="DT5" s="132">
        <v>42178</v>
      </c>
      <c r="DU5" s="132">
        <v>42206</v>
      </c>
      <c r="DV5" s="132">
        <v>42241</v>
      </c>
      <c r="DW5" s="132">
        <v>42269</v>
      </c>
      <c r="DX5" s="132">
        <v>42297</v>
      </c>
      <c r="DY5" s="132">
        <v>42325</v>
      </c>
      <c r="DZ5" s="132">
        <v>42353</v>
      </c>
      <c r="EA5" s="132">
        <v>42395</v>
      </c>
      <c r="EB5" s="132">
        <v>42423</v>
      </c>
      <c r="EC5" s="132">
        <v>42451</v>
      </c>
      <c r="ED5" s="132">
        <v>42486</v>
      </c>
      <c r="EE5" s="132">
        <v>42514</v>
      </c>
      <c r="EF5" s="132">
        <v>42542</v>
      </c>
      <c r="EG5" s="132">
        <v>42577</v>
      </c>
      <c r="EH5" s="132">
        <v>42605</v>
      </c>
      <c r="EI5" s="132">
        <v>42633</v>
      </c>
      <c r="EJ5" s="132">
        <v>42668</v>
      </c>
      <c r="EK5" s="132">
        <v>42696</v>
      </c>
      <c r="EL5" s="132">
        <v>42724</v>
      </c>
      <c r="EM5" s="132">
        <v>42759</v>
      </c>
      <c r="EN5" s="132">
        <v>42794</v>
      </c>
      <c r="EO5" s="132">
        <v>42822</v>
      </c>
      <c r="EP5" s="132">
        <v>42850</v>
      </c>
      <c r="EQ5" s="132">
        <v>42878</v>
      </c>
      <c r="ER5" s="132">
        <v>42906</v>
      </c>
      <c r="ES5" s="132">
        <v>42934</v>
      </c>
      <c r="ET5" s="132">
        <v>42969</v>
      </c>
      <c r="EU5" s="132">
        <v>42997</v>
      </c>
      <c r="EV5" s="132">
        <v>43032</v>
      </c>
      <c r="EW5" s="132">
        <v>43060</v>
      </c>
      <c r="EX5" s="132">
        <v>43088</v>
      </c>
      <c r="EY5" s="132">
        <v>43130</v>
      </c>
      <c r="EZ5" s="132">
        <v>43158</v>
      </c>
      <c r="FA5" s="132">
        <v>43186</v>
      </c>
      <c r="FB5" s="132">
        <v>43214</v>
      </c>
      <c r="FC5" s="132">
        <v>43242</v>
      </c>
      <c r="FD5" s="132">
        <v>43270</v>
      </c>
      <c r="FE5" s="132">
        <v>43305</v>
      </c>
      <c r="FF5" s="132">
        <v>43333</v>
      </c>
      <c r="FG5" s="132">
        <v>43361</v>
      </c>
      <c r="FH5" s="132">
        <v>43389</v>
      </c>
      <c r="FI5" s="132">
        <v>43424</v>
      </c>
      <c r="FJ5" s="132">
        <v>43452</v>
      </c>
      <c r="FK5" s="132">
        <v>43494</v>
      </c>
      <c r="FL5" s="132">
        <v>43522</v>
      </c>
      <c r="FM5" s="132">
        <v>43550</v>
      </c>
      <c r="FN5" s="132">
        <v>43585</v>
      </c>
      <c r="FO5" s="132">
        <v>43613</v>
      </c>
      <c r="FP5" s="132">
        <v>43641</v>
      </c>
      <c r="FQ5" s="132">
        <v>43669</v>
      </c>
      <c r="FR5" s="132">
        <v>43704</v>
      </c>
      <c r="FS5" s="132">
        <v>43732</v>
      </c>
      <c r="FT5" s="132">
        <v>43760</v>
      </c>
      <c r="FU5" s="132">
        <v>43788</v>
      </c>
      <c r="FV5" s="132">
        <v>43816</v>
      </c>
      <c r="FW5" s="132">
        <v>43858</v>
      </c>
      <c r="FX5" s="132">
        <v>43886</v>
      </c>
      <c r="FY5" s="132">
        <v>43914</v>
      </c>
      <c r="FZ5" s="132">
        <v>43949</v>
      </c>
      <c r="GA5" s="132">
        <v>43977</v>
      </c>
      <c r="GB5" s="132">
        <v>44005</v>
      </c>
      <c r="GC5" s="132">
        <v>44033</v>
      </c>
      <c r="GD5" s="132">
        <v>44068</v>
      </c>
      <c r="GE5" s="132">
        <v>44096</v>
      </c>
      <c r="GF5" s="132">
        <v>44124</v>
      </c>
      <c r="GG5" s="132">
        <v>44152</v>
      </c>
      <c r="GH5" s="132">
        <v>44180</v>
      </c>
      <c r="GI5" s="132">
        <v>44222</v>
      </c>
      <c r="GJ5" s="132">
        <v>44250</v>
      </c>
      <c r="GK5" s="132">
        <v>44278</v>
      </c>
      <c r="GL5" s="132">
        <v>44313</v>
      </c>
      <c r="GM5" s="77">
        <v>44341</v>
      </c>
      <c r="GN5" s="77">
        <v>44369</v>
      </c>
      <c r="GO5" s="77">
        <v>44404</v>
      </c>
      <c r="GP5" s="77">
        <v>44432</v>
      </c>
      <c r="GQ5" s="77">
        <v>44460</v>
      </c>
      <c r="GR5" s="77">
        <v>44489</v>
      </c>
      <c r="GS5" s="77">
        <v>44516</v>
      </c>
      <c r="GT5" s="77">
        <v>44544</v>
      </c>
      <c r="GU5" s="77">
        <v>44586</v>
      </c>
      <c r="GV5" s="77">
        <v>44614</v>
      </c>
      <c r="GW5" s="77">
        <v>44642</v>
      </c>
      <c r="GX5" s="77">
        <v>44677</v>
      </c>
      <c r="GY5" s="77">
        <v>44712</v>
      </c>
      <c r="GZ5" s="77">
        <v>44740</v>
      </c>
      <c r="HA5" s="77">
        <v>44754</v>
      </c>
      <c r="HB5" s="77">
        <v>44768</v>
      </c>
      <c r="HC5" s="77">
        <v>44803</v>
      </c>
      <c r="HD5" s="77">
        <v>44831</v>
      </c>
      <c r="HE5" s="77">
        <v>44859</v>
      </c>
      <c r="HF5" s="77">
        <v>44887</v>
      </c>
      <c r="HG5" s="77">
        <v>44915</v>
      </c>
      <c r="HH5" s="77">
        <v>44950</v>
      </c>
      <c r="HI5" s="77">
        <v>44985</v>
      </c>
      <c r="HJ5" s="77">
        <v>45013</v>
      </c>
      <c r="HK5" s="77">
        <v>45041</v>
      </c>
      <c r="HL5" s="77">
        <v>45069</v>
      </c>
      <c r="HM5" s="77">
        <v>45097</v>
      </c>
      <c r="HN5" s="77">
        <v>45132</v>
      </c>
      <c r="HO5" s="77">
        <v>45167</v>
      </c>
      <c r="HP5" s="77">
        <v>45195</v>
      </c>
      <c r="HQ5" s="77">
        <v>45223</v>
      </c>
      <c r="HR5" s="77">
        <v>45251</v>
      </c>
      <c r="HS5" s="77">
        <v>45279</v>
      </c>
      <c r="HT5" s="77">
        <v>45321</v>
      </c>
      <c r="HU5" s="77">
        <v>45345</v>
      </c>
      <c r="HV5" s="77">
        <v>45377</v>
      </c>
      <c r="HW5" s="77">
        <v>45405</v>
      </c>
      <c r="HX5" s="77">
        <v>45433</v>
      </c>
      <c r="HY5" s="77">
        <v>45461</v>
      </c>
      <c r="HZ5" s="77">
        <v>45496</v>
      </c>
      <c r="IA5" s="77">
        <v>45531</v>
      </c>
      <c r="IB5" s="77">
        <v>45559</v>
      </c>
      <c r="IC5" s="77">
        <v>45587</v>
      </c>
      <c r="ID5" s="77">
        <v>45615</v>
      </c>
      <c r="IE5" s="77">
        <v>45643</v>
      </c>
      <c r="IF5" s="77">
        <v>45685</v>
      </c>
      <c r="IG5" s="77">
        <v>45713</v>
      </c>
      <c r="IH5" s="77">
        <v>45741</v>
      </c>
      <c r="II5" s="77">
        <v>45776</v>
      </c>
    </row>
    <row r="6" spans="1:243" s="47" customFormat="1" ht="13.5" thickBot="1" x14ac:dyDescent="0.25">
      <c r="A6" s="2" t="s">
        <v>0</v>
      </c>
      <c r="B6" s="21">
        <f t="shared" ref="B6:B41" si="0">COUNTIF(F6:IU6,"&gt;0")</f>
        <v>9</v>
      </c>
      <c r="C6" s="2">
        <f t="shared" ref="C6:C41" si="1">COUNTIF(F6:IU6,"&lt;0")</f>
        <v>0</v>
      </c>
      <c r="D6" s="2">
        <f t="shared" ref="D6:D41" si="2">COUNTIF(F6:IU6,"0")</f>
        <v>12</v>
      </c>
      <c r="E6" s="62">
        <f>SUM(B6:D6)</f>
        <v>21</v>
      </c>
      <c r="F6" s="63">
        <f>'2005.10-2005.12'!F6</f>
        <v>2.5000000000000001E-3</v>
      </c>
      <c r="G6" s="63">
        <f>'2005.10-2005.12'!G6</f>
        <v>0</v>
      </c>
      <c r="H6" s="63">
        <f>'2005.10-2005.12'!H6</f>
        <v>0</v>
      </c>
      <c r="I6" s="100">
        <f>'2006'!F6</f>
        <v>0</v>
      </c>
      <c r="J6" s="100">
        <f>'2006'!G6</f>
        <v>0</v>
      </c>
      <c r="K6" s="100">
        <f>'2006'!H6</f>
        <v>0</v>
      </c>
      <c r="L6" s="100">
        <f>'2006'!I6</f>
        <v>0</v>
      </c>
      <c r="M6" s="100">
        <f>'2006'!J6</f>
        <v>0</v>
      </c>
      <c r="N6" s="100">
        <f>'2006'!K6</f>
        <v>2.5000000000000001E-3</v>
      </c>
      <c r="O6" s="100">
        <f>'2006'!L6</f>
        <v>5.0000000000000001E-3</v>
      </c>
      <c r="P6" s="100">
        <f>'2006'!M6</f>
        <v>5.0000000000000001E-3</v>
      </c>
      <c r="Q6" s="100">
        <f>'2006'!N6</f>
        <v>5.0000000000000001E-3</v>
      </c>
      <c r="R6" s="100">
        <f>'2006'!O6</f>
        <v>2.5000000000000001E-3</v>
      </c>
      <c r="S6" s="100">
        <f>'2006'!P6</f>
        <v>2.5000000000000001E-3</v>
      </c>
      <c r="T6" s="100">
        <f>'2006'!Q6</f>
        <v>0</v>
      </c>
      <c r="U6" s="100">
        <f>'2007'!F6</f>
        <v>2.5000000000000001E-3</v>
      </c>
      <c r="V6" s="100">
        <f>'2007'!G6</f>
        <v>2.5000000000000001E-3</v>
      </c>
      <c r="W6" s="100">
        <f>'2007'!H6</f>
        <v>0</v>
      </c>
      <c r="X6" s="100">
        <f>'2007'!I6</f>
        <v>0</v>
      </c>
      <c r="Y6" s="100">
        <f>'2007'!J6</f>
        <v>0</v>
      </c>
      <c r="Z6" s="100">
        <f>'2007'!K6</f>
        <v>0</v>
      </c>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97"/>
      <c r="BS6" s="35"/>
      <c r="BT6" s="35"/>
      <c r="BU6" s="35"/>
      <c r="BV6" s="35"/>
      <c r="BW6" s="35"/>
      <c r="BX6" s="35"/>
      <c r="BY6" s="35"/>
      <c r="BZ6" s="35"/>
      <c r="CA6" s="35"/>
      <c r="CB6" s="35"/>
      <c r="CC6" s="35"/>
      <c r="CD6" s="35"/>
      <c r="CE6" s="35"/>
      <c r="CF6" s="105"/>
      <c r="CG6" s="105"/>
      <c r="CH6" s="105"/>
      <c r="CI6" s="105"/>
      <c r="CJ6" s="105"/>
      <c r="CK6" s="105"/>
      <c r="CL6" s="105"/>
      <c r="CM6" s="105"/>
      <c r="CN6" s="105"/>
      <c r="CO6" s="105"/>
      <c r="CP6" s="105"/>
      <c r="CQ6" s="105"/>
      <c r="CR6" s="105"/>
      <c r="CS6" s="105"/>
      <c r="CT6" s="105"/>
      <c r="CU6" s="105"/>
      <c r="CV6" s="105"/>
      <c r="CW6" s="105"/>
      <c r="CX6" s="105"/>
      <c r="CY6" s="105"/>
      <c r="CZ6" s="105"/>
      <c r="DA6" s="105"/>
      <c r="DB6" s="129"/>
      <c r="DC6" s="105"/>
      <c r="DD6" s="105"/>
      <c r="DE6" s="105"/>
      <c r="DF6" s="105"/>
      <c r="DG6" s="105"/>
      <c r="DH6" s="105"/>
      <c r="DI6" s="105"/>
      <c r="DJ6" s="105"/>
      <c r="DK6" s="105"/>
      <c r="DL6" s="105"/>
      <c r="DM6" s="105"/>
      <c r="DN6" s="105"/>
      <c r="DO6" s="105"/>
      <c r="DP6" s="105"/>
      <c r="DQ6" s="105"/>
      <c r="DR6" s="105"/>
      <c r="DS6" s="105"/>
      <c r="DT6" s="105"/>
      <c r="DU6" s="105"/>
      <c r="DV6" s="105"/>
      <c r="DW6" s="105"/>
      <c r="DX6" s="105"/>
      <c r="DY6" s="105"/>
      <c r="DZ6" s="105"/>
      <c r="EA6" s="105"/>
      <c r="EB6" s="105"/>
      <c r="EC6" s="105"/>
      <c r="ED6" s="105"/>
      <c r="EE6" s="105"/>
      <c r="EF6" s="105"/>
      <c r="EG6" s="105"/>
      <c r="EH6" s="105"/>
      <c r="EI6" s="105"/>
      <c r="EJ6" s="105"/>
      <c r="EK6" s="105"/>
      <c r="EL6" s="105"/>
      <c r="EM6" s="105"/>
      <c r="EN6" s="105"/>
      <c r="EO6" s="105"/>
      <c r="EP6" s="105"/>
      <c r="EQ6" s="105"/>
      <c r="ER6" s="105"/>
      <c r="ES6" s="105"/>
      <c r="ET6" s="105"/>
      <c r="EU6" s="105"/>
      <c r="EV6" s="105"/>
      <c r="EW6" s="105"/>
      <c r="EX6" s="105"/>
      <c r="EY6" s="105"/>
      <c r="EZ6" s="105"/>
      <c r="FA6" s="105"/>
      <c r="FB6" s="105"/>
      <c r="FC6" s="105"/>
      <c r="FD6" s="105"/>
      <c r="FE6" s="105"/>
      <c r="FF6" s="105"/>
      <c r="FG6" s="105"/>
      <c r="FH6" s="105"/>
      <c r="FI6" s="105"/>
      <c r="FJ6" s="105"/>
      <c r="FK6" s="105"/>
      <c r="FL6" s="105"/>
      <c r="FM6" s="105"/>
      <c r="FN6" s="105"/>
      <c r="FO6" s="105"/>
      <c r="FP6" s="105"/>
      <c r="FQ6" s="105"/>
      <c r="FR6" s="105"/>
      <c r="FS6" s="105"/>
      <c r="FT6" s="105"/>
      <c r="FU6" s="105"/>
      <c r="FV6" s="105"/>
      <c r="FW6" s="105"/>
      <c r="FX6" s="105"/>
      <c r="FY6" s="105"/>
      <c r="FZ6" s="105"/>
      <c r="GA6" s="105"/>
      <c r="GB6" s="105"/>
      <c r="GC6" s="105"/>
      <c r="GD6" s="105"/>
      <c r="GE6" s="105"/>
      <c r="GF6" s="105"/>
      <c r="GG6" s="105"/>
      <c r="GH6" s="105"/>
      <c r="GI6" s="105"/>
      <c r="GJ6" s="105"/>
      <c r="GK6" s="105"/>
      <c r="GL6" s="105"/>
      <c r="GM6" s="105"/>
      <c r="GN6" s="105"/>
      <c r="GO6" s="105"/>
      <c r="GP6" s="105"/>
      <c r="GQ6" s="105"/>
      <c r="GR6" s="105"/>
      <c r="GS6" s="105"/>
      <c r="GT6" s="105"/>
      <c r="GU6" s="105"/>
      <c r="GV6" s="105"/>
      <c r="GW6" s="105"/>
      <c r="GX6" s="105"/>
      <c r="GY6" s="105"/>
      <c r="GZ6" s="105"/>
      <c r="HA6" s="105"/>
      <c r="HB6" s="105"/>
      <c r="HC6" s="105"/>
      <c r="HD6" s="105"/>
      <c r="HE6" s="105"/>
      <c r="HF6" s="105"/>
      <c r="HG6" s="105"/>
      <c r="HH6" s="105"/>
      <c r="HI6" s="105"/>
      <c r="HJ6" s="105"/>
      <c r="HK6" s="105"/>
      <c r="HL6" s="105"/>
      <c r="HM6" s="105"/>
      <c r="HN6" s="105"/>
      <c r="HO6" s="105"/>
      <c r="HP6" s="105"/>
      <c r="HQ6" s="105"/>
      <c r="HR6" s="105"/>
      <c r="HS6" s="105"/>
      <c r="HT6" s="105"/>
      <c r="HU6" s="105"/>
      <c r="HV6" s="105"/>
      <c r="HW6" s="105"/>
      <c r="HX6" s="105"/>
      <c r="HY6" s="105"/>
      <c r="HZ6" s="105"/>
      <c r="IA6" s="105"/>
      <c r="IB6" s="105"/>
      <c r="IC6" s="105"/>
      <c r="ID6" s="105"/>
      <c r="IE6" s="105"/>
      <c r="IF6" s="105"/>
      <c r="IG6" s="105"/>
      <c r="IH6" s="105"/>
      <c r="II6" s="105"/>
    </row>
    <row r="7" spans="1:243" s="47" customFormat="1" ht="13.5" thickBot="1" x14ac:dyDescent="0.25">
      <c r="A7" s="2" t="s">
        <v>1</v>
      </c>
      <c r="B7" s="21">
        <f t="shared" si="0"/>
        <v>9</v>
      </c>
      <c r="C7" s="2">
        <f t="shared" si="1"/>
        <v>0</v>
      </c>
      <c r="D7" s="2">
        <f t="shared" si="2"/>
        <v>11</v>
      </c>
      <c r="E7" s="62">
        <f t="shared" ref="E7:E38" si="3">SUM(B7:D7)</f>
        <v>20</v>
      </c>
      <c r="F7" s="63">
        <f>'2005.10-2005.12'!F7</f>
        <v>2.5000000000000001E-3</v>
      </c>
      <c r="G7" s="63">
        <f>'2005.10-2005.12'!G7</f>
        <v>0</v>
      </c>
      <c r="H7" s="63">
        <f>'2005.10-2005.12'!H7</f>
        <v>0</v>
      </c>
      <c r="I7" s="100">
        <f>'2006'!F7</f>
        <v>0</v>
      </c>
      <c r="J7" s="100">
        <f>'2006'!G7</f>
        <v>0</v>
      </c>
      <c r="K7" s="100">
        <f>'2006'!H7</f>
        <v>0</v>
      </c>
      <c r="L7" s="100">
        <f>'2006'!I7</f>
        <v>0</v>
      </c>
      <c r="M7" s="100">
        <f>'2006'!J7</f>
        <v>0</v>
      </c>
      <c r="N7" s="100">
        <f>'2006'!K7</f>
        <v>2.5000000000000001E-3</v>
      </c>
      <c r="O7" s="100">
        <f>'2006'!L7</f>
        <v>5.0000000000000001E-3</v>
      </c>
      <c r="P7" s="100">
        <f>'2006'!M7</f>
        <v>5.0000000000000001E-3</v>
      </c>
      <c r="Q7" s="100">
        <f>'2006'!N7</f>
        <v>5.0000000000000001E-3</v>
      </c>
      <c r="R7" s="100">
        <f>'2006'!O7</f>
        <v>5.0000000000000001E-3</v>
      </c>
      <c r="S7" s="100">
        <f>'2006'!P7</f>
        <v>2.5000000000000001E-3</v>
      </c>
      <c r="T7" s="100">
        <f>'2006'!Q7</f>
        <v>0</v>
      </c>
      <c r="U7" s="100">
        <f>'2007'!F7</f>
        <v>2.5000000000000001E-3</v>
      </c>
      <c r="V7" s="100">
        <f>'2007'!G7</f>
        <v>2.5000000000000001E-3</v>
      </c>
      <c r="W7" s="100">
        <f>'2007'!H7</f>
        <v>0</v>
      </c>
      <c r="X7" s="100">
        <f>'2007'!I7</f>
        <v>0</v>
      </c>
      <c r="Y7" s="100">
        <f>'2007'!J7</f>
        <v>0</v>
      </c>
      <c r="Z7" s="37"/>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97"/>
      <c r="BS7" s="35"/>
      <c r="BT7" s="35"/>
      <c r="BU7" s="35"/>
      <c r="BV7" s="35"/>
      <c r="BW7" s="35"/>
      <c r="BX7" s="35"/>
      <c r="BY7" s="35"/>
      <c r="BZ7" s="35"/>
      <c r="CA7" s="35"/>
      <c r="CB7" s="35"/>
      <c r="CC7" s="35"/>
      <c r="CD7" s="35"/>
      <c r="CE7" s="35"/>
      <c r="CF7" s="105"/>
      <c r="CG7" s="105"/>
      <c r="CH7" s="105"/>
      <c r="CI7" s="105"/>
      <c r="CJ7" s="105"/>
      <c r="CK7" s="105"/>
      <c r="CL7" s="105"/>
      <c r="CM7" s="105"/>
      <c r="CN7" s="105"/>
      <c r="CO7" s="105"/>
      <c r="CP7" s="105"/>
      <c r="CQ7" s="105"/>
      <c r="CR7" s="105"/>
      <c r="CS7" s="105"/>
      <c r="CT7" s="64"/>
      <c r="CU7" s="64"/>
      <c r="CV7" s="64"/>
      <c r="CW7" s="64"/>
      <c r="CX7" s="64"/>
      <c r="CY7" s="64"/>
      <c r="CZ7" s="64"/>
      <c r="DA7" s="64"/>
      <c r="DB7" s="64"/>
      <c r="DC7" s="35"/>
      <c r="DD7" s="35"/>
      <c r="DE7" s="35"/>
      <c r="DF7" s="35"/>
      <c r="DG7" s="35"/>
      <c r="DH7" s="35"/>
      <c r="DI7" s="35"/>
      <c r="DJ7" s="35"/>
      <c r="DK7" s="35"/>
      <c r="DL7" s="35"/>
      <c r="DM7" s="35"/>
      <c r="DN7" s="35"/>
      <c r="DO7" s="35"/>
      <c r="DP7" s="35"/>
      <c r="DQ7" s="35"/>
      <c r="DR7" s="35"/>
      <c r="DS7" s="35"/>
      <c r="DT7" s="35"/>
      <c r="DU7" s="35"/>
      <c r="DV7" s="35"/>
      <c r="DW7" s="35"/>
      <c r="DX7" s="35"/>
      <c r="DY7" s="35"/>
      <c r="DZ7" s="105"/>
      <c r="EA7" s="105"/>
      <c r="EB7" s="105"/>
      <c r="EC7" s="105"/>
      <c r="ED7" s="105"/>
      <c r="EE7" s="105"/>
      <c r="EF7" s="105"/>
      <c r="EG7" s="105"/>
      <c r="EH7" s="105"/>
      <c r="EI7" s="105"/>
      <c r="EJ7" s="105"/>
      <c r="EK7" s="105"/>
      <c r="EL7" s="105"/>
      <c r="EM7" s="105"/>
      <c r="EN7" s="105"/>
      <c r="EO7" s="105"/>
      <c r="EP7" s="105"/>
      <c r="EQ7" s="105"/>
      <c r="ER7" s="105"/>
      <c r="ES7" s="105"/>
      <c r="ET7" s="105"/>
      <c r="EU7" s="105"/>
      <c r="EV7" s="105"/>
      <c r="EW7" s="105"/>
      <c r="EX7" s="105"/>
      <c r="EY7" s="105"/>
      <c r="EZ7" s="105"/>
      <c r="FA7" s="105"/>
      <c r="FB7" s="105"/>
      <c r="FC7" s="105"/>
      <c r="FD7" s="105"/>
      <c r="FE7" s="105"/>
      <c r="FF7" s="105"/>
      <c r="FG7" s="105"/>
      <c r="FH7" s="105"/>
      <c r="FI7" s="105"/>
      <c r="FJ7" s="105"/>
      <c r="FK7" s="105"/>
      <c r="FL7" s="105"/>
      <c r="FM7" s="105"/>
      <c r="FN7" s="105"/>
      <c r="FO7" s="105"/>
      <c r="FP7" s="105"/>
      <c r="FQ7" s="105"/>
      <c r="FR7" s="105"/>
      <c r="FS7" s="105"/>
      <c r="FT7" s="105"/>
      <c r="FU7" s="105"/>
      <c r="FV7" s="105"/>
      <c r="FW7" s="105"/>
      <c r="FX7" s="105"/>
      <c r="FY7" s="105"/>
      <c r="FZ7" s="105"/>
      <c r="GA7" s="105"/>
      <c r="GB7" s="105"/>
      <c r="GC7" s="105"/>
      <c r="GD7" s="105"/>
      <c r="GE7" s="105"/>
      <c r="GF7" s="105"/>
      <c r="GG7" s="105"/>
      <c r="GH7" s="105"/>
      <c r="GI7" s="105"/>
      <c r="GJ7" s="105"/>
      <c r="GK7" s="105"/>
      <c r="GL7" s="105"/>
      <c r="GM7" s="105"/>
      <c r="GN7" s="105"/>
      <c r="GO7" s="105"/>
      <c r="GP7" s="105"/>
      <c r="GQ7" s="105"/>
      <c r="GR7" s="105"/>
      <c r="GS7" s="105"/>
      <c r="GT7" s="105"/>
      <c r="GU7" s="105"/>
      <c r="GV7" s="105"/>
      <c r="GW7" s="105"/>
      <c r="GX7" s="105"/>
      <c r="GY7" s="105"/>
      <c r="GZ7" s="105"/>
      <c r="HA7" s="105"/>
      <c r="HB7" s="105"/>
      <c r="HC7" s="105"/>
      <c r="HD7" s="105"/>
      <c r="HE7" s="105"/>
      <c r="HF7" s="105"/>
      <c r="HG7" s="105"/>
      <c r="HH7" s="105"/>
      <c r="HI7" s="105"/>
      <c r="HJ7" s="105"/>
      <c r="HK7" s="105"/>
      <c r="HL7" s="105"/>
      <c r="HM7" s="105"/>
      <c r="HN7" s="105"/>
      <c r="HO7" s="105"/>
      <c r="HP7" s="105"/>
      <c r="HQ7" s="105"/>
      <c r="HR7" s="105"/>
      <c r="HS7" s="105"/>
      <c r="HT7" s="105"/>
      <c r="HU7" s="105"/>
      <c r="HV7" s="105"/>
      <c r="HW7" s="105"/>
      <c r="HX7" s="105"/>
      <c r="HY7" s="105"/>
      <c r="HZ7" s="105"/>
      <c r="IA7" s="105"/>
      <c r="IB7" s="105"/>
      <c r="IC7" s="105"/>
      <c r="ID7" s="105"/>
      <c r="IE7" s="105"/>
      <c r="IF7" s="105"/>
      <c r="IG7" s="105"/>
      <c r="IH7" s="105"/>
      <c r="II7" s="105"/>
    </row>
    <row r="8" spans="1:243" s="47" customFormat="1" ht="13.5" thickBot="1" x14ac:dyDescent="0.25">
      <c r="A8" s="2" t="s">
        <v>72</v>
      </c>
      <c r="B8" s="21">
        <f t="shared" si="0"/>
        <v>0</v>
      </c>
      <c r="C8" s="2">
        <f t="shared" si="1"/>
        <v>6</v>
      </c>
      <c r="D8" s="2">
        <f t="shared" si="2"/>
        <v>59</v>
      </c>
      <c r="E8" s="62">
        <f t="shared" si="3"/>
        <v>65</v>
      </c>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100">
        <f>'2015'!L6</f>
        <v>-1.5E-3</v>
      </c>
      <c r="DV8" s="100">
        <f>'2015'!M6</f>
        <v>0</v>
      </c>
      <c r="DW8" s="100">
        <f>'2015'!N6</f>
        <v>0</v>
      </c>
      <c r="DX8" s="100">
        <f>'2015'!O6</f>
        <v>0</v>
      </c>
      <c r="DY8" s="100">
        <f>'2015'!P6</f>
        <v>0</v>
      </c>
      <c r="DZ8" s="100">
        <f>'2015'!Q6</f>
        <v>0</v>
      </c>
      <c r="EA8" s="100">
        <f>'2015'!R6</f>
        <v>0</v>
      </c>
      <c r="EB8" s="100">
        <f>'2016'!G6</f>
        <v>0</v>
      </c>
      <c r="EC8" s="100">
        <f>'2016'!H6</f>
        <v>-1.5E-3</v>
      </c>
      <c r="ED8" s="100">
        <f>'2016'!I6</f>
        <v>-1.5E-3</v>
      </c>
      <c r="EE8" s="100">
        <f>'2016'!J6</f>
        <v>-1.5E-3</v>
      </c>
      <c r="EF8" s="100">
        <f>'2016'!K6</f>
        <v>0</v>
      </c>
      <c r="EG8" s="100">
        <f>'2016'!L6</f>
        <v>0</v>
      </c>
      <c r="EH8" s="100">
        <f>'2016'!M6</f>
        <v>0</v>
      </c>
      <c r="EI8" s="100">
        <f>'2016'!N6</f>
        <v>0</v>
      </c>
      <c r="EJ8" s="100">
        <f>'2016'!O6</f>
        <v>0</v>
      </c>
      <c r="EK8" s="100">
        <f>'2016'!P6</f>
        <v>0</v>
      </c>
      <c r="EL8" s="100">
        <f>'2016'!Q6</f>
        <v>0</v>
      </c>
      <c r="EM8" s="100">
        <f>'2016'!R6</f>
        <v>0</v>
      </c>
      <c r="EN8" s="100">
        <f>'2016'!S6</f>
        <v>0</v>
      </c>
      <c r="EO8" s="100">
        <f>'2017'!H6</f>
        <v>0</v>
      </c>
      <c r="EP8" s="100">
        <f>'2017'!I6</f>
        <v>0</v>
      </c>
      <c r="EQ8" s="100">
        <f>'2017'!J6</f>
        <v>0</v>
      </c>
      <c r="ER8" s="100">
        <f>'2017'!K6</f>
        <v>0</v>
      </c>
      <c r="ES8" s="100">
        <f>'2017'!L6</f>
        <v>0</v>
      </c>
      <c r="ET8" s="100">
        <f>'2017'!M6</f>
        <v>0</v>
      </c>
      <c r="EU8" s="100">
        <f>'2017'!N6</f>
        <v>0</v>
      </c>
      <c r="EV8" s="100">
        <f>'2017'!O6</f>
        <v>0</v>
      </c>
      <c r="EW8" s="100">
        <f>'2017'!P6</f>
        <v>0</v>
      </c>
      <c r="EX8" s="100">
        <f>'2017'!Q6</f>
        <v>0</v>
      </c>
      <c r="EY8" s="100">
        <f>'2018'!F6</f>
        <v>0</v>
      </c>
      <c r="EZ8" s="100">
        <f>'2018'!G6</f>
        <v>0</v>
      </c>
      <c r="FA8" s="100">
        <f>'2018'!H6</f>
        <v>0</v>
      </c>
      <c r="FB8" s="100">
        <f>'2018'!I6</f>
        <v>0</v>
      </c>
      <c r="FC8" s="100">
        <f>'2018'!J6</f>
        <v>0</v>
      </c>
      <c r="FD8" s="100">
        <f>'2018'!K6</f>
        <v>0</v>
      </c>
      <c r="FE8" s="66"/>
      <c r="FF8" s="100">
        <f>'2018'!M6</f>
        <v>0</v>
      </c>
      <c r="FG8" s="100">
        <f>'2018'!N6</f>
        <v>0</v>
      </c>
      <c r="FH8" s="100">
        <f>'2018'!O6</f>
        <v>0</v>
      </c>
      <c r="FI8" s="100">
        <f>'2018'!P6</f>
        <v>0</v>
      </c>
      <c r="FJ8" s="100">
        <f>'2018'!Q6</f>
        <v>0</v>
      </c>
      <c r="FK8" s="100">
        <f>'2019'!F6</f>
        <v>0</v>
      </c>
      <c r="FL8" s="100">
        <f>'2019'!G6</f>
        <v>0</v>
      </c>
      <c r="FM8" s="100">
        <f>'2019'!H6</f>
        <v>0</v>
      </c>
      <c r="FN8" s="100">
        <f>'2019'!I6</f>
        <v>0</v>
      </c>
      <c r="FO8" s="100">
        <f>'2019'!J6</f>
        <v>0</v>
      </c>
      <c r="FP8" s="100">
        <f>'2019'!K6</f>
        <v>0</v>
      </c>
      <c r="FQ8" s="100">
        <f>'2019'!L6</f>
        <v>0</v>
      </c>
      <c r="FR8" s="100">
        <f>'2019'!M6</f>
        <v>0</v>
      </c>
      <c r="FS8" s="100">
        <f>'2019'!N6</f>
        <v>0</v>
      </c>
      <c r="FT8" s="100">
        <f>'2019'!O6</f>
        <v>0</v>
      </c>
      <c r="FU8" s="100">
        <f>'2019'!P6</f>
        <v>0</v>
      </c>
      <c r="FV8" s="100">
        <f>'2019'!Q6</f>
        <v>0</v>
      </c>
      <c r="FW8" s="100">
        <f>'2020'!F6</f>
        <v>0</v>
      </c>
      <c r="FX8" s="100">
        <f>'2020'!G6</f>
        <v>0</v>
      </c>
      <c r="FY8" s="100">
        <f>'2020'!H6</f>
        <v>0</v>
      </c>
      <c r="FZ8" s="100">
        <f>'2020'!I6</f>
        <v>0</v>
      </c>
      <c r="GA8" s="100">
        <f>'2020'!J6</f>
        <v>0</v>
      </c>
      <c r="GB8" s="100">
        <f>'2020'!K6</f>
        <v>-1.5E-3</v>
      </c>
      <c r="GC8" s="100">
        <f>'2020'!L6</f>
        <v>-1.5E-3</v>
      </c>
      <c r="GD8" s="100">
        <f>'2020'!M6</f>
        <v>0</v>
      </c>
      <c r="GE8" s="100">
        <f>'2020'!N6</f>
        <v>0</v>
      </c>
      <c r="GF8" s="100">
        <f>'2020'!O6</f>
        <v>0</v>
      </c>
      <c r="GG8" s="100">
        <f>'2020'!P6</f>
        <v>0</v>
      </c>
      <c r="GH8" s="100">
        <f>'2020'!Q6</f>
        <v>0</v>
      </c>
      <c r="GI8" s="105"/>
      <c r="GJ8" s="105"/>
      <c r="GK8" s="105"/>
      <c r="GL8" s="105"/>
      <c r="GM8" s="105"/>
      <c r="GN8" s="105"/>
      <c r="GO8" s="105"/>
      <c r="GP8" s="105"/>
      <c r="GQ8" s="105"/>
      <c r="GR8" s="105"/>
      <c r="GS8" s="105"/>
      <c r="GT8" s="105"/>
      <c r="GU8" s="105"/>
      <c r="GV8" s="105"/>
      <c r="GW8" s="105"/>
      <c r="GX8" s="105"/>
      <c r="GY8" s="105"/>
      <c r="GZ8" s="105"/>
      <c r="HA8" s="105"/>
      <c r="HB8" s="105"/>
      <c r="HC8" s="105"/>
      <c r="HD8" s="105"/>
      <c r="HE8" s="105"/>
      <c r="HF8" s="105"/>
      <c r="HG8" s="105"/>
      <c r="HH8" s="105"/>
      <c r="HI8" s="105"/>
      <c r="HJ8" s="105"/>
      <c r="HK8" s="105"/>
      <c r="HL8" s="105"/>
      <c r="HM8" s="105"/>
      <c r="HN8" s="105"/>
      <c r="HO8" s="105"/>
      <c r="HP8" s="105"/>
      <c r="HQ8" s="105"/>
      <c r="HR8" s="105"/>
      <c r="HS8" s="105"/>
      <c r="HT8" s="105"/>
      <c r="HU8" s="105"/>
      <c r="HV8" s="105"/>
      <c r="HW8" s="105"/>
      <c r="HX8" s="105"/>
      <c r="HY8" s="105"/>
      <c r="HZ8" s="105"/>
      <c r="IA8" s="105"/>
      <c r="IB8" s="105"/>
      <c r="IC8" s="105"/>
      <c r="ID8" s="105"/>
      <c r="IE8" s="105"/>
      <c r="IF8" s="105"/>
      <c r="IG8" s="105"/>
      <c r="IH8" s="105"/>
      <c r="II8" s="105"/>
    </row>
    <row r="9" spans="1:243" s="47" customFormat="1" ht="13.5" thickBot="1" x14ac:dyDescent="0.25">
      <c r="A9" s="2" t="s">
        <v>66</v>
      </c>
      <c r="B9" s="21">
        <f t="shared" si="0"/>
        <v>0</v>
      </c>
      <c r="C9" s="2">
        <f t="shared" si="1"/>
        <v>21</v>
      </c>
      <c r="D9" s="2">
        <f t="shared" si="2"/>
        <v>6</v>
      </c>
      <c r="E9" s="62">
        <f>SUM(B9:D9)</f>
        <v>27</v>
      </c>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105"/>
      <c r="CG9" s="105"/>
      <c r="CH9" s="105"/>
      <c r="CI9" s="105"/>
      <c r="CJ9" s="105"/>
      <c r="CK9" s="105"/>
      <c r="CL9" s="105"/>
      <c r="CM9" s="105"/>
      <c r="CN9" s="105"/>
      <c r="CO9" s="105"/>
      <c r="CP9" s="105"/>
      <c r="CQ9" s="105"/>
      <c r="CR9" s="105"/>
      <c r="CS9" s="109">
        <f>'2013'!H6</f>
        <v>-2.5000000000000001E-3</v>
      </c>
      <c r="CT9" s="66"/>
      <c r="CU9" s="109">
        <f>'2013'!J6</f>
        <v>-2.5000000000000001E-3</v>
      </c>
      <c r="CV9" s="109">
        <f>'2013'!K6</f>
        <v>-2.5000000000000001E-3</v>
      </c>
      <c r="CW9" s="109">
        <f>'2013'!L6</f>
        <v>-2.5000000000000001E-3</v>
      </c>
      <c r="CX9" s="109">
        <f>'2013'!M6</f>
        <v>-2E-3</v>
      </c>
      <c r="CY9" s="109">
        <f>'2013'!N6</f>
        <v>-2E-3</v>
      </c>
      <c r="CZ9" s="109">
        <f>'2013'!O6</f>
        <v>-2E-3</v>
      </c>
      <c r="DA9" s="109">
        <f>'2013'!P6</f>
        <v>-2E-3</v>
      </c>
      <c r="DB9" s="109">
        <f>'2013'!Q6</f>
        <v>-2E-3</v>
      </c>
      <c r="DC9" s="100">
        <f>+'2014'!F6</f>
        <v>-1.5E-3</v>
      </c>
      <c r="DD9" s="100">
        <f>+'2014'!G6</f>
        <v>-1.5E-3</v>
      </c>
      <c r="DE9" s="100">
        <f>+'2014'!H6</f>
        <v>-1E-3</v>
      </c>
      <c r="DF9" s="100">
        <f>+'2014'!I6</f>
        <v>-1E-3</v>
      </c>
      <c r="DG9" s="100">
        <f>+'2014'!J6</f>
        <v>-1E-3</v>
      </c>
      <c r="DH9" s="100">
        <f>+'2014'!K6</f>
        <v>-1E-3</v>
      </c>
      <c r="DI9" s="100">
        <f>+'2014'!L6</f>
        <v>-2E-3</v>
      </c>
      <c r="DJ9" s="100">
        <f>+'2014'!M6</f>
        <v>0</v>
      </c>
      <c r="DK9" s="100">
        <f>+'2014'!N6</f>
        <v>0</v>
      </c>
      <c r="DL9" s="100">
        <f>+'2014'!O6</f>
        <v>0</v>
      </c>
      <c r="DM9" s="100">
        <f>+'2014'!P6</f>
        <v>0</v>
      </c>
      <c r="DN9" s="100">
        <f>+'2014'!Q6</f>
        <v>0</v>
      </c>
      <c r="DO9" s="100">
        <f>'2015'!F7</f>
        <v>0</v>
      </c>
      <c r="DP9" s="37"/>
      <c r="DQ9" s="100">
        <f>'2015'!H7</f>
        <v>-1.5E-3</v>
      </c>
      <c r="DR9" s="100">
        <f>'2015'!I7</f>
        <v>-1.5E-3</v>
      </c>
      <c r="DS9" s="100">
        <f>'2015'!J7</f>
        <v>-1.5E-3</v>
      </c>
      <c r="DT9" s="100">
        <f>'2015'!K7</f>
        <v>-1.5E-3</v>
      </c>
      <c r="DU9" s="100">
        <f>'2015'!L7</f>
        <v>-1.5E-3</v>
      </c>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c r="FS9" s="35"/>
      <c r="FT9" s="35"/>
      <c r="FU9" s="35"/>
      <c r="FV9" s="35"/>
      <c r="FW9" s="35"/>
      <c r="FX9" s="35"/>
      <c r="FY9" s="35"/>
      <c r="FZ9" s="35"/>
      <c r="GA9" s="3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row>
    <row r="10" spans="1:243" ht="12.75" customHeight="1" thickBot="1" x14ac:dyDescent="0.25">
      <c r="A10" s="2" t="s">
        <v>9</v>
      </c>
      <c r="B10" s="21">
        <f t="shared" si="0"/>
        <v>4</v>
      </c>
      <c r="C10" s="2">
        <f t="shared" si="1"/>
        <v>35</v>
      </c>
      <c r="D10" s="2">
        <f t="shared" si="2"/>
        <v>25</v>
      </c>
      <c r="E10" s="62">
        <f t="shared" si="3"/>
        <v>64</v>
      </c>
      <c r="F10" s="37"/>
      <c r="G10" s="63">
        <f>'2005.10-2005.12'!G8</f>
        <v>0</v>
      </c>
      <c r="H10" s="63">
        <f>'2005.10-2005.12'!H8</f>
        <v>0</v>
      </c>
      <c r="I10" s="100">
        <f>'2006'!F8</f>
        <v>0</v>
      </c>
      <c r="J10" s="100">
        <f>'2006'!G8</f>
        <v>0</v>
      </c>
      <c r="K10" s="100">
        <f>'2006'!H8</f>
        <v>0</v>
      </c>
      <c r="L10" s="100">
        <f>'2006'!I8</f>
        <v>0</v>
      </c>
      <c r="M10" s="100">
        <f>'2006'!J8</f>
        <v>0</v>
      </c>
      <c r="N10" s="100">
        <f>'2006'!K8</f>
        <v>0</v>
      </c>
      <c r="O10" s="100">
        <f>'2006'!L8</f>
        <v>5.0000000000000001E-3</v>
      </c>
      <c r="P10" s="100">
        <f>'2006'!M8</f>
        <v>5.0000000000000001E-3</v>
      </c>
      <c r="Q10" s="100">
        <f>'2006'!N8</f>
        <v>5.0000000000000001E-3</v>
      </c>
      <c r="R10" s="100">
        <f>'2006'!O8</f>
        <v>0</v>
      </c>
      <c r="S10" s="100">
        <f>'2006'!P8</f>
        <v>0</v>
      </c>
      <c r="T10" s="100">
        <f>'2006'!Q8</f>
        <v>0</v>
      </c>
      <c r="U10" s="100">
        <f>'2007'!F8</f>
        <v>0</v>
      </c>
      <c r="V10" s="100">
        <f>'2007'!G8</f>
        <v>2.5000000000000001E-3</v>
      </c>
      <c r="W10" s="100">
        <f>'2007'!H8</f>
        <v>0</v>
      </c>
      <c r="X10" s="100">
        <f>'2007'!I8</f>
        <v>-2.5000000000000001E-3</v>
      </c>
      <c r="Y10" s="100">
        <f>'2007'!J8</f>
        <v>-5.0000000000000001E-3</v>
      </c>
      <c r="Z10" s="100">
        <f>'2007'!K8</f>
        <v>-5.0000000000000001E-3</v>
      </c>
      <c r="AA10" s="100">
        <f>'2007'!L8</f>
        <v>-2.5000000000000001E-3</v>
      </c>
      <c r="AB10" s="100">
        <f>'2007'!M8</f>
        <v>-2.5000000000000001E-3</v>
      </c>
      <c r="AC10" s="100">
        <f>'2007'!N8</f>
        <v>-5.0000000000000001E-3</v>
      </c>
      <c r="AD10" s="100">
        <f>'2007'!O8</f>
        <v>-2.5000000000000001E-3</v>
      </c>
      <c r="AE10" s="100">
        <f>'2007'!P8</f>
        <v>-2.5000000000000001E-3</v>
      </c>
      <c r="AF10" s="100">
        <f>'2007'!Q8</f>
        <v>-2.5000000000000001E-3</v>
      </c>
      <c r="AG10" s="63">
        <f>'2008'!F6</f>
        <v>0</v>
      </c>
      <c r="AH10" s="63">
        <f>'2008'!G6</f>
        <v>0</v>
      </c>
      <c r="AI10" s="63">
        <f>'2008'!H6</f>
        <v>0</v>
      </c>
      <c r="AJ10" s="63">
        <f>'2008'!I6</f>
        <v>0</v>
      </c>
      <c r="AK10" s="63">
        <f>'2008'!J6</f>
        <v>-2.5000000000000001E-3</v>
      </c>
      <c r="AL10" s="63">
        <f>'2008'!K6</f>
        <v>0</v>
      </c>
      <c r="AM10" s="63">
        <f>'2008'!L6</f>
        <v>-2.5000000000000001E-3</v>
      </c>
      <c r="AN10" s="63">
        <f>'2008'!M6</f>
        <v>-2.5000000000000001E-3</v>
      </c>
      <c r="AO10" s="63">
        <f>'2008'!N6</f>
        <v>-2.5000000000000001E-3</v>
      </c>
      <c r="AP10" s="63">
        <f>'2008'!O6</f>
        <v>0</v>
      </c>
      <c r="AQ10" s="158" t="str">
        <f>'2008'!P6</f>
        <v>Rendkívüli kamatdöntés. A jegyzőkönyv nem publikus.</v>
      </c>
      <c r="AR10" s="63">
        <f>'2008'!Q6</f>
        <v>-0.01</v>
      </c>
      <c r="AS10" s="63">
        <f>'2008'!R6</f>
        <v>-5.0000000000000001E-3</v>
      </c>
      <c r="AT10" s="63">
        <f>'2008'!S6</f>
        <v>-0.01</v>
      </c>
      <c r="AU10" s="63">
        <f>'2009'!F6</f>
        <v>-0.01</v>
      </c>
      <c r="AV10" s="63">
        <f>'2009'!G6</f>
        <v>0</v>
      </c>
      <c r="AW10" s="63">
        <f>'2009'!H6</f>
        <v>0</v>
      </c>
      <c r="AX10" s="63">
        <f>'2009'!I6</f>
        <v>0</v>
      </c>
      <c r="AY10" s="63">
        <f>'2009'!J6</f>
        <v>0</v>
      </c>
      <c r="AZ10" s="63">
        <f>'2009'!K6</f>
        <v>-5.0000000000000001E-3</v>
      </c>
      <c r="BA10" s="63">
        <f>'2009'!L6</f>
        <v>-0.01</v>
      </c>
      <c r="BB10" s="63">
        <f>'2009'!M6</f>
        <v>-7.4999999999999997E-3</v>
      </c>
      <c r="BC10" s="63">
        <f>'2009'!N6</f>
        <v>-7.4999999999999997E-3</v>
      </c>
      <c r="BD10" s="63">
        <f>'2009'!O6</f>
        <v>-0.01</v>
      </c>
      <c r="BE10" s="63">
        <f>'2009'!P6</f>
        <v>-7.4999999999999997E-3</v>
      </c>
      <c r="BF10" s="63">
        <f>'2009'!Q6</f>
        <v>-5.0000000000000001E-3</v>
      </c>
      <c r="BG10" s="63">
        <f>'2010'!F6</f>
        <v>-5.0000000000000001E-3</v>
      </c>
      <c r="BH10" s="63">
        <f>'2010'!G6</f>
        <v>-5.0000000000000001E-3</v>
      </c>
      <c r="BI10" s="63">
        <f>'2010'!H6</f>
        <v>-5.0000000000000001E-3</v>
      </c>
      <c r="BJ10" s="63">
        <f>'2010'!I6</f>
        <v>-5.0000000000000001E-3</v>
      </c>
      <c r="BK10" s="63">
        <f>'2010'!J6</f>
        <v>-2.5000000000000001E-3</v>
      </c>
      <c r="BL10" s="63">
        <f>'2010'!K6</f>
        <v>-2.5000000000000001E-3</v>
      </c>
      <c r="BM10" s="63">
        <f>'2010'!L6</f>
        <v>0</v>
      </c>
      <c r="BN10" s="63">
        <f>'2010'!M6</f>
        <v>-2.5000000000000001E-3</v>
      </c>
      <c r="BO10" s="63">
        <f>'2010'!N6</f>
        <v>-2.5000000000000001E-3</v>
      </c>
      <c r="BP10" s="63">
        <f>'2010'!O6</f>
        <v>-2.5000000000000001E-3</v>
      </c>
      <c r="BQ10" s="63">
        <f>'2010'!P6</f>
        <v>0</v>
      </c>
      <c r="BR10" s="66"/>
      <c r="BS10" s="100">
        <f>'2011'!F6</f>
        <v>-2.5000000000000001E-3</v>
      </c>
      <c r="BT10" s="100">
        <f>'2011'!G6</f>
        <v>-2.5000000000000001E-3</v>
      </c>
      <c r="BU10" s="35"/>
      <c r="BV10" s="35"/>
      <c r="BW10" s="35"/>
      <c r="BX10" s="35"/>
      <c r="BY10" s="35"/>
      <c r="BZ10" s="35"/>
      <c r="CA10" s="35"/>
      <c r="CB10" s="35"/>
      <c r="CC10" s="35"/>
      <c r="CD10" s="35"/>
      <c r="CE10" s="35"/>
      <c r="CF10" s="105"/>
      <c r="CG10" s="105"/>
      <c r="CH10" s="105"/>
      <c r="CI10" s="105"/>
      <c r="CJ10" s="105"/>
      <c r="CK10" s="105"/>
      <c r="CL10" s="105"/>
      <c r="CM10" s="105"/>
      <c r="CN10" s="105"/>
      <c r="CO10" s="105"/>
      <c r="CP10" s="105"/>
      <c r="CQ10" s="105"/>
      <c r="CR10" s="105"/>
      <c r="CS10" s="105"/>
      <c r="CT10" s="64"/>
      <c r="CU10" s="64"/>
      <c r="CV10" s="64"/>
      <c r="CW10" s="64"/>
      <c r="CX10" s="64"/>
      <c r="CY10" s="64"/>
      <c r="CZ10" s="64"/>
      <c r="DA10" s="64"/>
      <c r="DB10" s="64"/>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c r="FV10" s="35"/>
      <c r="FW10" s="35"/>
      <c r="FX10" s="35"/>
      <c r="FY10" s="35"/>
      <c r="FZ10" s="35"/>
      <c r="GA10" s="3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row>
    <row r="11" spans="1:243" ht="51.75" customHeight="1" thickBot="1" x14ac:dyDescent="0.25">
      <c r="A11" s="2" t="s">
        <v>12</v>
      </c>
      <c r="B11" s="21">
        <f t="shared" si="0"/>
        <v>11</v>
      </c>
      <c r="C11" s="2">
        <f t="shared" si="1"/>
        <v>20</v>
      </c>
      <c r="D11" s="2">
        <f t="shared" si="2"/>
        <v>34</v>
      </c>
      <c r="E11" s="62">
        <f>SUM(B11:D11)</f>
        <v>65</v>
      </c>
      <c r="F11" s="63">
        <f>'2005.10-2005.12'!F9</f>
        <v>0</v>
      </c>
      <c r="G11" s="63">
        <f>'2005.10-2005.12'!G9</f>
        <v>0</v>
      </c>
      <c r="H11" s="63">
        <f>'2005.10-2005.12'!H9</f>
        <v>0</v>
      </c>
      <c r="I11" s="100">
        <f>'2006'!F9</f>
        <v>0</v>
      </c>
      <c r="J11" s="100">
        <f>'2006'!G9</f>
        <v>0</v>
      </c>
      <c r="K11" s="100">
        <f>'2006'!H9</f>
        <v>0</v>
      </c>
      <c r="L11" s="100">
        <f>'2006'!I9</f>
        <v>0</v>
      </c>
      <c r="M11" s="100">
        <f>'2006'!J9</f>
        <v>0</v>
      </c>
      <c r="N11" s="100">
        <f>'2006'!K9</f>
        <v>0</v>
      </c>
      <c r="O11" s="37"/>
      <c r="P11" s="100">
        <f>'2006'!M9</f>
        <v>5.0000000000000001E-3</v>
      </c>
      <c r="Q11" s="100">
        <f>'2006'!N9</f>
        <v>2.5000000000000001E-3</v>
      </c>
      <c r="R11" s="100">
        <f>'2006'!O9</f>
        <v>0</v>
      </c>
      <c r="S11" s="100">
        <f>'2006'!P9</f>
        <v>0</v>
      </c>
      <c r="T11" s="100">
        <f>'2006'!Q9</f>
        <v>0</v>
      </c>
      <c r="U11" s="100">
        <f>'2007'!F9</f>
        <v>0</v>
      </c>
      <c r="V11" s="100">
        <f>'2007'!G9</f>
        <v>0</v>
      </c>
      <c r="W11" s="100">
        <f>'2007'!H9</f>
        <v>0</v>
      </c>
      <c r="X11" s="100">
        <f>'2007'!I9</f>
        <v>0</v>
      </c>
      <c r="Y11" s="100">
        <f>'2007'!J9</f>
        <v>0</v>
      </c>
      <c r="Z11" s="100">
        <f>'2007'!K9</f>
        <v>-2.5000000000000001E-3</v>
      </c>
      <c r="AA11" s="100">
        <f>'2007'!L9</f>
        <v>0</v>
      </c>
      <c r="AB11" s="100">
        <f>'2007'!M9</f>
        <v>-2.5000000000000001E-3</v>
      </c>
      <c r="AC11" s="100">
        <f>'2007'!N9</f>
        <v>-2.5000000000000001E-3</v>
      </c>
      <c r="AD11" s="100">
        <f>'2007'!O9</f>
        <v>-2.5000000000000001E-3</v>
      </c>
      <c r="AE11" s="100">
        <f>'2007'!P9</f>
        <v>-2.5000000000000001E-3</v>
      </c>
      <c r="AF11" s="100">
        <f>'2007'!Q9</f>
        <v>0</v>
      </c>
      <c r="AG11" s="63">
        <f>'2008'!F7</f>
        <v>0</v>
      </c>
      <c r="AH11" s="63">
        <f>'2008'!G7</f>
        <v>2.5000000000000001E-3</v>
      </c>
      <c r="AI11" s="63">
        <f>'2008'!H7</f>
        <v>5.0000000000000001E-3</v>
      </c>
      <c r="AJ11" s="63">
        <f>'2008'!I7</f>
        <v>2.5000000000000001E-3</v>
      </c>
      <c r="AK11" s="63">
        <f>'2008'!J7</f>
        <v>2.5000000000000001E-3</v>
      </c>
      <c r="AL11" s="63">
        <f>'2008'!K7</f>
        <v>0</v>
      </c>
      <c r="AM11" s="63">
        <f>'2008'!L7</f>
        <v>0</v>
      </c>
      <c r="AN11" s="63">
        <f>'2008'!M7</f>
        <v>0</v>
      </c>
      <c r="AO11" s="63">
        <f>'2008'!N7</f>
        <v>0</v>
      </c>
      <c r="AP11" s="63">
        <f>'2008'!O7</f>
        <v>0</v>
      </c>
      <c r="AQ11" s="159"/>
      <c r="AR11" s="63">
        <f>'2008'!Q7</f>
        <v>0</v>
      </c>
      <c r="AS11" s="63">
        <f>'2008'!R7</f>
        <v>-5.0000000000000001E-3</v>
      </c>
      <c r="AT11" s="63">
        <f>'2008'!S7</f>
        <v>-5.0000000000000001E-3</v>
      </c>
      <c r="AU11" s="63">
        <f>'2009'!F7</f>
        <v>-5.0000000000000001E-3</v>
      </c>
      <c r="AV11" s="63">
        <f>'2009'!G7</f>
        <v>0</v>
      </c>
      <c r="AW11" s="63">
        <f>'2009'!H7</f>
        <v>0</v>
      </c>
      <c r="AX11" s="63">
        <f>'2009'!I7</f>
        <v>0</v>
      </c>
      <c r="AY11" s="63">
        <f>'2009'!J7</f>
        <v>-5.0000000000000001E-3</v>
      </c>
      <c r="AZ11" s="63">
        <f>'2009'!K7</f>
        <v>-5.0000000000000001E-3</v>
      </c>
      <c r="BA11" s="63">
        <f>'2009'!L7</f>
        <v>-7.4999999999999997E-3</v>
      </c>
      <c r="BB11" s="63">
        <f>'2009'!M7</f>
        <v>-5.0000000000000001E-3</v>
      </c>
      <c r="BC11" s="63">
        <f>'2009'!N7</f>
        <v>-5.0000000000000001E-3</v>
      </c>
      <c r="BD11" s="63">
        <f>'2009'!O7</f>
        <v>-5.0000000000000001E-3</v>
      </c>
      <c r="BE11" s="63">
        <f>'2009'!P7</f>
        <v>-2.5000000000000001E-3</v>
      </c>
      <c r="BF11" s="63">
        <f>'2009'!Q7</f>
        <v>-2.5000000000000001E-3</v>
      </c>
      <c r="BG11" s="63">
        <f>'2010'!F7</f>
        <v>-2.5000000000000001E-3</v>
      </c>
      <c r="BH11" s="63">
        <f>'2010'!G7</f>
        <v>-2.5000000000000001E-3</v>
      </c>
      <c r="BI11" s="63">
        <f>'2010'!H7</f>
        <v>-2.5000000000000001E-3</v>
      </c>
      <c r="BJ11" s="63">
        <f>'2010'!I7</f>
        <v>-2.5000000000000001E-3</v>
      </c>
      <c r="BK11" s="63">
        <f>'2010'!J7</f>
        <v>0</v>
      </c>
      <c r="BL11" s="63">
        <f>'2010'!K7</f>
        <v>0</v>
      </c>
      <c r="BM11" s="63">
        <f>'2010'!L7</f>
        <v>0</v>
      </c>
      <c r="BN11" s="63">
        <f>'2010'!M7</f>
        <v>2.5000000000000001E-3</v>
      </c>
      <c r="BO11" s="63">
        <f>'2010'!N7</f>
        <v>0</v>
      </c>
      <c r="BP11" s="63">
        <f>'2010'!O7</f>
        <v>2.5000000000000001E-3</v>
      </c>
      <c r="BQ11" s="63">
        <f>'2010'!P7</f>
        <v>2.5000000000000001E-3</v>
      </c>
      <c r="BR11" s="103">
        <f>'2010'!Q7</f>
        <v>2.5000000000000001E-3</v>
      </c>
      <c r="BS11" s="100">
        <f>'2011'!F8</f>
        <v>2.5000000000000001E-3</v>
      </c>
      <c r="BT11" s="100">
        <f>'2011'!G8</f>
        <v>0</v>
      </c>
      <c r="BU11" s="35"/>
      <c r="BV11" s="35"/>
      <c r="BW11" s="35"/>
      <c r="BX11" s="35"/>
      <c r="BY11" s="35"/>
      <c r="BZ11" s="35"/>
      <c r="CA11" s="35"/>
      <c r="CB11" s="35"/>
      <c r="CC11" s="35"/>
      <c r="CD11" s="35"/>
      <c r="CE11" s="35"/>
      <c r="CF11" s="105"/>
      <c r="CG11" s="105"/>
      <c r="CH11" s="105"/>
      <c r="CI11" s="105"/>
      <c r="CJ11" s="105"/>
      <c r="CK11" s="105"/>
      <c r="CL11" s="105"/>
      <c r="CM11" s="105"/>
      <c r="CN11" s="105"/>
      <c r="CO11" s="105"/>
      <c r="CP11" s="105"/>
      <c r="CQ11" s="105"/>
      <c r="CR11" s="105"/>
      <c r="CS11" s="105"/>
      <c r="CT11" s="64"/>
      <c r="CU11" s="64"/>
      <c r="CV11" s="64"/>
      <c r="CW11" s="64"/>
      <c r="CX11" s="64"/>
      <c r="CY11" s="64"/>
      <c r="CZ11" s="64"/>
      <c r="DA11" s="64"/>
      <c r="DB11" s="64"/>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c r="II11" s="105"/>
    </row>
    <row r="12" spans="1:243" ht="13.5" thickBot="1" x14ac:dyDescent="0.25">
      <c r="A12" s="2" t="s">
        <v>2</v>
      </c>
      <c r="B12" s="21">
        <f t="shared" si="0"/>
        <v>7</v>
      </c>
      <c r="C12" s="2">
        <f t="shared" si="1"/>
        <v>18</v>
      </c>
      <c r="D12" s="2">
        <f>COUNTIF(F12:IU12,"0")</f>
        <v>26</v>
      </c>
      <c r="E12" s="62">
        <f>SUM(B12:D12)</f>
        <v>51</v>
      </c>
      <c r="F12" s="63">
        <f>'2005.10-2005.12'!F10</f>
        <v>0</v>
      </c>
      <c r="G12" s="63">
        <f>'2005.10-2005.12'!G10</f>
        <v>0</v>
      </c>
      <c r="H12" s="63">
        <f>'2005.10-2005.12'!H10</f>
        <v>0</v>
      </c>
      <c r="I12" s="100">
        <f>'2006'!F10</f>
        <v>0</v>
      </c>
      <c r="J12" s="100">
        <f>'2006'!G10</f>
        <v>0</v>
      </c>
      <c r="K12" s="37"/>
      <c r="L12" s="100">
        <f>'2006'!I10</f>
        <v>0</v>
      </c>
      <c r="M12" s="100">
        <f>'2006'!J10</f>
        <v>0</v>
      </c>
      <c r="N12" s="100">
        <f>'2006'!K10</f>
        <v>2.5000000000000001E-3</v>
      </c>
      <c r="O12" s="100">
        <f>'2006'!L10</f>
        <v>5.0000000000000001E-3</v>
      </c>
      <c r="P12" s="100">
        <f>'2006'!M10</f>
        <v>5.0000000000000001E-3</v>
      </c>
      <c r="Q12" s="100">
        <f>'2006'!N10</f>
        <v>5.0000000000000001E-3</v>
      </c>
      <c r="R12" s="100">
        <f>'2006'!O10</f>
        <v>2.5000000000000001E-3</v>
      </c>
      <c r="S12" s="100">
        <f>'2006'!P10</f>
        <v>0</v>
      </c>
      <c r="T12" s="100">
        <f>'2006'!Q10</f>
        <v>0</v>
      </c>
      <c r="U12" s="100">
        <f>'2007'!F10</f>
        <v>0</v>
      </c>
      <c r="V12" s="100">
        <f>'2007'!G10</f>
        <v>0</v>
      </c>
      <c r="W12" s="100">
        <f>'2007'!H10</f>
        <v>0</v>
      </c>
      <c r="X12" s="100">
        <f>'2007'!I10</f>
        <v>0</v>
      </c>
      <c r="Y12" s="100">
        <f>'2007'!J10</f>
        <v>-2.5000000000000001E-3</v>
      </c>
      <c r="Z12" s="100">
        <f>'2007'!K10</f>
        <v>-2.5000000000000001E-3</v>
      </c>
      <c r="AA12" s="100">
        <f>'2007'!L10</f>
        <v>0</v>
      </c>
      <c r="AB12" s="100">
        <f>'2007'!M10</f>
        <v>-2.5000000000000001E-3</v>
      </c>
      <c r="AC12" s="100">
        <f>'2007'!N10</f>
        <v>-2.5000000000000001E-3</v>
      </c>
      <c r="AD12" s="100">
        <f>'2007'!O10</f>
        <v>-2.5000000000000001E-3</v>
      </c>
      <c r="AE12" s="100">
        <f>'2007'!P10</f>
        <v>0</v>
      </c>
      <c r="AF12" s="100">
        <f>'2007'!Q10</f>
        <v>0</v>
      </c>
      <c r="AG12" s="63">
        <f>'2008'!F8</f>
        <v>0</v>
      </c>
      <c r="AH12" s="63">
        <f>'2008'!G8</f>
        <v>0</v>
      </c>
      <c r="AI12" s="63">
        <f>'2008'!H8</f>
        <v>5.0000000000000001E-3</v>
      </c>
      <c r="AJ12" s="63">
        <f>'2008'!I8</f>
        <v>0</v>
      </c>
      <c r="AK12" s="63">
        <f>'2008'!J8</f>
        <v>2.5000000000000001E-3</v>
      </c>
      <c r="AL12" s="37"/>
      <c r="AM12" s="63">
        <f>'2008'!L8</f>
        <v>0</v>
      </c>
      <c r="AN12" s="63">
        <f>'2008'!M8</f>
        <v>0</v>
      </c>
      <c r="AO12" s="63">
        <f>'2008'!N8</f>
        <v>0</v>
      </c>
      <c r="AP12" s="63">
        <f>'2008'!O8</f>
        <v>0</v>
      </c>
      <c r="AQ12" s="159"/>
      <c r="AR12" s="63">
        <f>'2008'!Q8</f>
        <v>-0.01</v>
      </c>
      <c r="AS12" s="63">
        <f>'2008'!R8</f>
        <v>-5.0000000000000001E-3</v>
      </c>
      <c r="AT12" s="63">
        <f>'2008'!S8</f>
        <v>-0.01</v>
      </c>
      <c r="AU12" s="63">
        <f>'2009'!F8</f>
        <v>-7.4999999999999997E-3</v>
      </c>
      <c r="AV12" s="63">
        <f>'2009'!G8</f>
        <v>0</v>
      </c>
      <c r="AW12" s="63">
        <f>'2009'!H8</f>
        <v>0</v>
      </c>
      <c r="AX12" s="63">
        <f>'2009'!I8</f>
        <v>0</v>
      </c>
      <c r="AY12" s="63">
        <f>'2009'!J8</f>
        <v>-5.0000000000000001E-3</v>
      </c>
      <c r="AZ12" s="63">
        <f>'2009'!K8</f>
        <v>-5.0000000000000001E-3</v>
      </c>
      <c r="BA12" s="37"/>
      <c r="BB12" s="63">
        <f>'2009'!M8</f>
        <v>-5.0000000000000001E-3</v>
      </c>
      <c r="BC12" s="63">
        <f>'2009'!N8</f>
        <v>-5.0000000000000001E-3</v>
      </c>
      <c r="BD12" s="63">
        <f>'2009'!O8</f>
        <v>-7.4999999999999997E-3</v>
      </c>
      <c r="BE12" s="63">
        <f>'2009'!P8</f>
        <v>-5.0000000000000001E-3</v>
      </c>
      <c r="BF12" s="63">
        <f>'2009'!Q8</f>
        <v>-2.5000000000000001E-3</v>
      </c>
      <c r="BG12" s="63">
        <f>'2010'!F8</f>
        <v>-2.5000000000000001E-3</v>
      </c>
      <c r="BH12" s="63">
        <f>'2010'!G8</f>
        <v>-2.5000000000000001E-3</v>
      </c>
      <c r="BI12" s="35"/>
      <c r="BJ12" s="35"/>
      <c r="BK12" s="35"/>
      <c r="BL12" s="35"/>
      <c r="BM12" s="35"/>
      <c r="BN12" s="35"/>
      <c r="BO12" s="35"/>
      <c r="BP12" s="35"/>
      <c r="BQ12" s="35"/>
      <c r="BR12" s="97"/>
      <c r="BS12" s="35"/>
      <c r="BT12" s="35"/>
      <c r="BU12" s="35"/>
      <c r="BV12" s="35"/>
      <c r="BW12" s="35"/>
      <c r="BX12" s="35"/>
      <c r="BY12" s="35"/>
      <c r="BZ12" s="35"/>
      <c r="CA12" s="35"/>
      <c r="CB12" s="35"/>
      <c r="CC12" s="35"/>
      <c r="CD12" s="35"/>
      <c r="CE12" s="35"/>
      <c r="CF12" s="105"/>
      <c r="CG12" s="105"/>
      <c r="CH12" s="105"/>
      <c r="CI12" s="105"/>
      <c r="CJ12" s="105"/>
      <c r="CK12" s="105"/>
      <c r="CL12" s="105"/>
      <c r="CM12" s="105"/>
      <c r="CN12" s="105"/>
      <c r="CO12" s="105"/>
      <c r="CP12" s="105"/>
      <c r="CQ12" s="105"/>
      <c r="CR12" s="105"/>
      <c r="CS12" s="105"/>
      <c r="CT12" s="64"/>
      <c r="CU12" s="64"/>
      <c r="CV12" s="64"/>
      <c r="CW12" s="64"/>
      <c r="CX12" s="64"/>
      <c r="CY12" s="64"/>
      <c r="CZ12" s="64"/>
      <c r="DA12" s="64"/>
      <c r="DB12" s="64"/>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c r="FV12" s="35"/>
      <c r="FW12" s="35"/>
      <c r="FX12" s="35"/>
      <c r="FY12" s="35"/>
      <c r="FZ12" s="35"/>
      <c r="GA12" s="3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c r="IH12" s="105"/>
      <c r="II12" s="105"/>
    </row>
    <row r="13" spans="1:243" ht="13.5" thickBot="1" x14ac:dyDescent="0.25">
      <c r="A13" s="99" t="s">
        <v>83</v>
      </c>
      <c r="B13" s="21">
        <f t="shared" ref="B13" si="4">COUNTIF(F13:IU13,"&gt;0")</f>
        <v>0</v>
      </c>
      <c r="C13" s="2">
        <f t="shared" ref="C13" si="5">COUNTIF(F13:IU13,"&lt;0")</f>
        <v>10</v>
      </c>
      <c r="D13" s="2">
        <f t="shared" ref="D13" si="6">COUNTIF(F13:IU13,"0")</f>
        <v>14</v>
      </c>
      <c r="E13" s="62">
        <f t="shared" si="3"/>
        <v>24</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159"/>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97"/>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c r="FV13" s="35"/>
      <c r="FW13" s="35"/>
      <c r="FX13" s="35"/>
      <c r="FY13" s="35"/>
      <c r="FZ13" s="35"/>
      <c r="GA13" s="3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0">
        <f>+'2023'!I6</f>
        <v>0</v>
      </c>
      <c r="HL13" s="100">
        <f>+'2023'!J6</f>
        <v>0</v>
      </c>
      <c r="HM13" s="100">
        <f>+'2023'!K6</f>
        <v>0</v>
      </c>
      <c r="HN13" s="100">
        <f>+'2023'!L6</f>
        <v>0</v>
      </c>
      <c r="HO13" s="100">
        <f>+'2023'!M6</f>
        <v>0</v>
      </c>
      <c r="HP13" s="100">
        <f>+'2023'!N6</f>
        <v>0</v>
      </c>
      <c r="HQ13" s="100">
        <f>+'2023'!O6</f>
        <v>-7.4999999999999997E-3</v>
      </c>
      <c r="HR13" s="100">
        <f>+'2023'!P6</f>
        <v>-7.4999999999999997E-3</v>
      </c>
      <c r="HS13" s="100">
        <f>+'2023'!Q6</f>
        <v>-7.4999999999999997E-3</v>
      </c>
      <c r="HT13" s="100">
        <f>+'2024'!F6</f>
        <v>-7.4999999999999997E-3</v>
      </c>
      <c r="HU13" s="100">
        <f>+'2024'!G6</f>
        <v>-0.01</v>
      </c>
      <c r="HV13" s="100">
        <f>+'2024'!H6</f>
        <v>-7.4999999999999997E-3</v>
      </c>
      <c r="HW13" s="100">
        <f>+'2024'!I6</f>
        <v>-5.0000000000000001E-3</v>
      </c>
      <c r="HX13" s="100">
        <f>+'2024'!J6</f>
        <v>-5.0000000000000001E-3</v>
      </c>
      <c r="HY13" s="100">
        <f>+'2024'!K6</f>
        <v>-2.5000000000000001E-3</v>
      </c>
      <c r="HZ13" s="100">
        <f>+'2024'!L6</f>
        <v>-2.5000000000000001E-3</v>
      </c>
      <c r="IA13" s="100">
        <f>+'2024'!M6</f>
        <v>0</v>
      </c>
      <c r="IB13" s="66"/>
      <c r="IC13" s="100">
        <f>+'2024'!O6</f>
        <v>0</v>
      </c>
      <c r="ID13" s="100">
        <f>+'2024'!P6</f>
        <v>0</v>
      </c>
      <c r="IE13" s="100">
        <f>+'2024'!Q6</f>
        <v>0</v>
      </c>
      <c r="IF13" s="100">
        <f>+'2025'!F6</f>
        <v>0</v>
      </c>
      <c r="IG13" s="100">
        <f>+'2025'!G6</f>
        <v>0</v>
      </c>
      <c r="IH13" s="100">
        <f>+'2025'!H6</f>
        <v>0</v>
      </c>
      <c r="II13" s="100">
        <f>+'2025'!I6</f>
        <v>0</v>
      </c>
    </row>
    <row r="14" spans="1:243" ht="13.5" thickBot="1" x14ac:dyDescent="0.25">
      <c r="A14" s="2" t="s">
        <v>61</v>
      </c>
      <c r="B14" s="21">
        <f t="shared" si="0"/>
        <v>2</v>
      </c>
      <c r="C14" s="2">
        <f t="shared" si="1"/>
        <v>30</v>
      </c>
      <c r="D14" s="2">
        <f t="shared" si="2"/>
        <v>39</v>
      </c>
      <c r="E14" s="62">
        <f>SUM(B14:D14)</f>
        <v>71</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159"/>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100">
        <f>'2011'!H9</f>
        <v>0</v>
      </c>
      <c r="BV14" s="100">
        <f>'2011'!I9</f>
        <v>0</v>
      </c>
      <c r="BW14" s="100">
        <f>'2011'!J9</f>
        <v>0</v>
      </c>
      <c r="BX14" s="100">
        <f>'2011'!K9</f>
        <v>0</v>
      </c>
      <c r="BY14" s="100">
        <f>'2011'!L9</f>
        <v>0</v>
      </c>
      <c r="BZ14" s="100">
        <f>'2011'!M9</f>
        <v>0</v>
      </c>
      <c r="CA14" s="100">
        <f>'2011'!N9</f>
        <v>0</v>
      </c>
      <c r="CB14" s="100">
        <f>'2011'!O9</f>
        <v>0</v>
      </c>
      <c r="CC14" s="100">
        <f>'2011'!P9</f>
        <v>5.0000000000000001E-3</v>
      </c>
      <c r="CD14" s="100">
        <f>'2011'!Q9</f>
        <v>5.0000000000000001E-3</v>
      </c>
      <c r="CE14" s="100">
        <f>'2012'!F7</f>
        <v>0</v>
      </c>
      <c r="CF14" s="100">
        <f>'2012'!G7</f>
        <v>-2.5000000000000001E-3</v>
      </c>
      <c r="CG14" s="100">
        <f>'2012'!H7</f>
        <v>-2.5000000000000001E-3</v>
      </c>
      <c r="CH14" s="100">
        <f>'2012'!I7</f>
        <v>-2.5000000000000001E-3</v>
      </c>
      <c r="CI14" s="100">
        <f>'2012'!J7</f>
        <v>-2.5000000000000001E-3</v>
      </c>
      <c r="CJ14" s="100">
        <f>'2012'!K7</f>
        <v>-2.5000000000000001E-3</v>
      </c>
      <c r="CK14" s="100">
        <f>'2012'!L7</f>
        <v>-2.5000000000000001E-3</v>
      </c>
      <c r="CL14" s="100">
        <f>'2012'!M7</f>
        <v>-2.5000000000000001E-3</v>
      </c>
      <c r="CM14" s="100">
        <f>'2012'!N7</f>
        <v>-2.5000000000000001E-3</v>
      </c>
      <c r="CN14" s="100">
        <f>'2012'!O7</f>
        <v>-2.5000000000000001E-3</v>
      </c>
      <c r="CO14" s="100">
        <f>'2012'!P7</f>
        <v>-2.5000000000000001E-3</v>
      </c>
      <c r="CP14" s="100">
        <f>'2012'!Q7</f>
        <v>-2.5000000000000001E-3</v>
      </c>
      <c r="CQ14" s="100">
        <f>'2013'!F8</f>
        <v>-2.5000000000000001E-3</v>
      </c>
      <c r="CR14" s="100">
        <f>'2013'!G8</f>
        <v>-2.5000000000000001E-3</v>
      </c>
      <c r="CS14" s="100">
        <f>'2013'!H8</f>
        <v>-2.5000000000000001E-3</v>
      </c>
      <c r="CT14" s="100">
        <f>'2013'!I8</f>
        <v>-2.5000000000000001E-3</v>
      </c>
      <c r="CU14" s="100">
        <f>'2013'!J8</f>
        <v>-2.5000000000000001E-3</v>
      </c>
      <c r="CV14" s="100">
        <f>'2013'!K8</f>
        <v>-2.5000000000000001E-3</v>
      </c>
      <c r="CW14" s="100">
        <f>'2013'!L8</f>
        <v>-2.5000000000000001E-3</v>
      </c>
      <c r="CX14" s="100">
        <f>'2013'!M8</f>
        <v>-1E-3</v>
      </c>
      <c r="CY14" s="100">
        <f>'2013'!N8</f>
        <v>-2E-3</v>
      </c>
      <c r="CZ14" s="100">
        <f>'2013'!O8</f>
        <v>-2E-3</v>
      </c>
      <c r="DA14" s="100">
        <f>'2013'!P8</f>
        <v>-2E-3</v>
      </c>
      <c r="DB14" s="130">
        <f>'2013'!Q8</f>
        <v>-1E-3</v>
      </c>
      <c r="DC14" s="100">
        <f>+'2014'!F8</f>
        <v>-1E-3</v>
      </c>
      <c r="DD14" s="100">
        <f>+'2014'!G8</f>
        <v>0</v>
      </c>
      <c r="DE14" s="100">
        <f>+'2014'!H8</f>
        <v>0</v>
      </c>
      <c r="DF14" s="100">
        <f>+'2014'!I8</f>
        <v>0</v>
      </c>
      <c r="DG14" s="100">
        <f>+'2014'!J8</f>
        <v>0</v>
      </c>
      <c r="DH14" s="100">
        <f>+'2014'!K8</f>
        <v>0</v>
      </c>
      <c r="DI14" s="100">
        <f>+'2014'!L8</f>
        <v>0</v>
      </c>
      <c r="DJ14" s="37"/>
      <c r="DK14" s="100">
        <f>+'2014'!N8</f>
        <v>0</v>
      </c>
      <c r="DL14" s="100">
        <f>+'2014'!O8</f>
        <v>0</v>
      </c>
      <c r="DM14" s="100">
        <f>+'2014'!P8</f>
        <v>0</v>
      </c>
      <c r="DN14" s="100">
        <f>+'2014'!Q8</f>
        <v>0</v>
      </c>
      <c r="DO14" s="100">
        <f>'2015'!F9</f>
        <v>0</v>
      </c>
      <c r="DP14" s="100">
        <f>'2015'!G9</f>
        <v>0</v>
      </c>
      <c r="DQ14" s="100">
        <f>'2015'!H9</f>
        <v>-1E-3</v>
      </c>
      <c r="DR14" s="100">
        <f>'2015'!I9</f>
        <v>-1.5E-3</v>
      </c>
      <c r="DS14" s="100">
        <f>'2015'!J9</f>
        <v>-1.5E-3</v>
      </c>
      <c r="DT14" s="100">
        <f>'2015'!K9</f>
        <v>-1.5E-3</v>
      </c>
      <c r="DU14" s="100">
        <f>'2015'!L9</f>
        <v>0</v>
      </c>
      <c r="DV14" s="100">
        <f>'2015'!M9</f>
        <v>0</v>
      </c>
      <c r="DW14" s="100">
        <f>'2015'!N9</f>
        <v>0</v>
      </c>
      <c r="DX14" s="100">
        <f>'2015'!O9</f>
        <v>0</v>
      </c>
      <c r="DY14" s="100">
        <f>'2015'!P9</f>
        <v>0</v>
      </c>
      <c r="DZ14" s="100">
        <f>'2015'!Q9</f>
        <v>0</v>
      </c>
      <c r="EA14" s="100">
        <f>'2015'!R9</f>
        <v>0</v>
      </c>
      <c r="EB14" s="100">
        <f>'2016'!G8</f>
        <v>0</v>
      </c>
      <c r="EC14" s="100">
        <f>'2016'!H8</f>
        <v>-1E-3</v>
      </c>
      <c r="ED14" s="100">
        <f>'2016'!I8</f>
        <v>-1E-3</v>
      </c>
      <c r="EE14" s="100">
        <f>'2016'!J8</f>
        <v>0</v>
      </c>
      <c r="EF14" s="100">
        <f>'2016'!K8</f>
        <v>0</v>
      </c>
      <c r="EG14" s="100">
        <f>'2016'!L8</f>
        <v>0</v>
      </c>
      <c r="EH14" s="100">
        <f>'2016'!M8</f>
        <v>0</v>
      </c>
      <c r="EI14" s="100">
        <f>'2016'!N8</f>
        <v>0</v>
      </c>
      <c r="EJ14" s="100">
        <f>'2016'!O8</f>
        <v>0</v>
      </c>
      <c r="EK14" s="100">
        <f>'2016'!P8</f>
        <v>0</v>
      </c>
      <c r="EL14" s="100">
        <f>'2016'!Q8</f>
        <v>0</v>
      </c>
      <c r="EM14" s="100">
        <f>'2016'!R8</f>
        <v>0</v>
      </c>
      <c r="EN14" s="100">
        <f>'2016'!S8</f>
        <v>0</v>
      </c>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row>
    <row r="15" spans="1:243" ht="13.5" thickBot="1" x14ac:dyDescent="0.25">
      <c r="A15" s="2" t="s">
        <v>11</v>
      </c>
      <c r="B15" s="21">
        <f t="shared" si="0"/>
        <v>5</v>
      </c>
      <c r="C15" s="2">
        <f t="shared" si="1"/>
        <v>16</v>
      </c>
      <c r="D15" s="2">
        <f t="shared" si="2"/>
        <v>39</v>
      </c>
      <c r="E15" s="62">
        <f t="shared" si="3"/>
        <v>60</v>
      </c>
      <c r="F15" s="63">
        <f>'2005.10-2005.12'!F11</f>
        <v>0</v>
      </c>
      <c r="G15" s="63">
        <f>'2005.10-2005.12'!G11</f>
        <v>0</v>
      </c>
      <c r="H15" s="63">
        <f>'2005.10-2005.12'!H11</f>
        <v>0</v>
      </c>
      <c r="I15" s="100">
        <f>'2006'!F11</f>
        <v>0</v>
      </c>
      <c r="J15" s="100">
        <f>'2006'!G11</f>
        <v>0</v>
      </c>
      <c r="K15" s="100">
        <f>'2006'!H11</f>
        <v>0</v>
      </c>
      <c r="L15" s="100">
        <f>'2006'!I11</f>
        <v>0</v>
      </c>
      <c r="M15" s="100">
        <f>'2006'!J11</f>
        <v>0</v>
      </c>
      <c r="N15" s="100">
        <f>'2006'!K11</f>
        <v>0</v>
      </c>
      <c r="O15" s="100">
        <f>'2006'!L11</f>
        <v>5.0000000000000001E-3</v>
      </c>
      <c r="P15" s="37"/>
      <c r="Q15" s="100">
        <f>'2006'!N11</f>
        <v>5.0000000000000001E-3</v>
      </c>
      <c r="R15" s="100">
        <f>'2006'!O11</f>
        <v>2.5000000000000001E-3</v>
      </c>
      <c r="S15" s="100">
        <f>'2006'!P11</f>
        <v>0</v>
      </c>
      <c r="T15" s="100">
        <f>'2006'!Q11</f>
        <v>0</v>
      </c>
      <c r="U15" s="100">
        <f>'2007'!F11</f>
        <v>0</v>
      </c>
      <c r="V15" s="100">
        <f>'2007'!G11</f>
        <v>0</v>
      </c>
      <c r="W15" s="100">
        <f>'2007'!H11</f>
        <v>0</v>
      </c>
      <c r="X15" s="100">
        <f>'2007'!I11</f>
        <v>0</v>
      </c>
      <c r="Y15" s="100">
        <f>'2007'!J11</f>
        <v>-2.5000000000000001E-3</v>
      </c>
      <c r="Z15" s="100">
        <f>'2007'!K11</f>
        <v>-2.5000000000000001E-3</v>
      </c>
      <c r="AA15" s="100">
        <f>'2007'!L11</f>
        <v>0</v>
      </c>
      <c r="AB15" s="100">
        <f>'2007'!M11</f>
        <v>-2.5000000000000001E-3</v>
      </c>
      <c r="AC15" s="37"/>
      <c r="AD15" s="100">
        <f>'2007'!O11</f>
        <v>-2.5000000000000001E-3</v>
      </c>
      <c r="AE15" s="100">
        <f>'2007'!P11</f>
        <v>0</v>
      </c>
      <c r="AF15" s="100">
        <f>'2007'!Q11</f>
        <v>0</v>
      </c>
      <c r="AG15" s="63">
        <f>'2008'!F9</f>
        <v>0</v>
      </c>
      <c r="AH15" s="63">
        <f>'2008'!G9</f>
        <v>0</v>
      </c>
      <c r="AI15" s="63">
        <f>'2008'!H9</f>
        <v>5.0000000000000001E-3</v>
      </c>
      <c r="AJ15" s="63">
        <f>'2008'!I9</f>
        <v>0</v>
      </c>
      <c r="AK15" s="63">
        <f>'2008'!J9</f>
        <v>0</v>
      </c>
      <c r="AL15" s="63">
        <f>'2008'!K9</f>
        <v>0</v>
      </c>
      <c r="AM15" s="63">
        <f>'2008'!L9</f>
        <v>0</v>
      </c>
      <c r="AN15" s="63">
        <f>'2008'!M9</f>
        <v>0</v>
      </c>
      <c r="AO15" s="63">
        <f>'2008'!N9</f>
        <v>0</v>
      </c>
      <c r="AP15" s="63">
        <f>'2008'!O9</f>
        <v>0</v>
      </c>
      <c r="AQ15" s="159"/>
      <c r="AR15" s="63">
        <f>'2008'!Q9</f>
        <v>-5.0000000000000001E-3</v>
      </c>
      <c r="AS15" s="63">
        <f>'2008'!R9</f>
        <v>-5.0000000000000001E-3</v>
      </c>
      <c r="AT15" s="37"/>
      <c r="AU15" s="63">
        <f>'2009'!F9</f>
        <v>-7.4999999999999997E-3</v>
      </c>
      <c r="AV15" s="63">
        <f>'2009'!G9</f>
        <v>0</v>
      </c>
      <c r="AW15" s="63">
        <f>'2009'!H9</f>
        <v>0</v>
      </c>
      <c r="AX15" s="63">
        <f>'2009'!I9</f>
        <v>0</v>
      </c>
      <c r="AY15" s="63">
        <f>'2009'!J9</f>
        <v>0</v>
      </c>
      <c r="AZ15" s="63">
        <f>'2009'!K9</f>
        <v>0</v>
      </c>
      <c r="BA15" s="63">
        <f>'2009'!L9</f>
        <v>-0.01</v>
      </c>
      <c r="BB15" s="37"/>
      <c r="BC15" s="63">
        <f>'2009'!N9</f>
        <v>-5.0000000000000001E-3</v>
      </c>
      <c r="BD15" s="63">
        <f>'2009'!O9</f>
        <v>-7.4999999999999997E-3</v>
      </c>
      <c r="BE15" s="63">
        <f>'2009'!P9</f>
        <v>-5.0000000000000001E-3</v>
      </c>
      <c r="BF15" s="37"/>
      <c r="BG15" s="63">
        <f>'2010'!F9</f>
        <v>-5.0000000000000001E-3</v>
      </c>
      <c r="BH15" s="63">
        <f>'2010'!G9</f>
        <v>-2.5000000000000001E-3</v>
      </c>
      <c r="BI15" s="63">
        <f>'2010'!H9</f>
        <v>-5.0000000000000001E-3</v>
      </c>
      <c r="BJ15" s="63">
        <f>'2010'!I9</f>
        <v>-2.5000000000000001E-3</v>
      </c>
      <c r="BK15" s="63">
        <f>'2010'!J9</f>
        <v>-2.5000000000000001E-3</v>
      </c>
      <c r="BL15" s="63">
        <f>'2010'!K9</f>
        <v>0</v>
      </c>
      <c r="BM15" s="63">
        <f>'2010'!L9</f>
        <v>0</v>
      </c>
      <c r="BN15" s="63">
        <f>'2010'!M9</f>
        <v>0</v>
      </c>
      <c r="BO15" s="63">
        <f>'2010'!N9</f>
        <v>0</v>
      </c>
      <c r="BP15" s="63">
        <f>'2010'!O9</f>
        <v>0</v>
      </c>
      <c r="BQ15" s="63">
        <f>'2010'!P9</f>
        <v>2.5000000000000001E-3</v>
      </c>
      <c r="BR15" s="66"/>
      <c r="BS15" s="100">
        <f>'2011'!F10</f>
        <v>0</v>
      </c>
      <c r="BT15" s="100">
        <f>'2011'!G10</f>
        <v>0</v>
      </c>
      <c r="BU15" s="35"/>
      <c r="BV15" s="35"/>
      <c r="BW15" s="35"/>
      <c r="BX15" s="35"/>
      <c r="BY15" s="35"/>
      <c r="BZ15" s="35"/>
      <c r="CA15" s="35"/>
      <c r="CB15" s="35"/>
      <c r="CC15" s="35"/>
      <c r="CD15" s="35"/>
      <c r="CE15" s="35"/>
      <c r="CF15" s="105"/>
      <c r="CG15" s="105"/>
      <c r="CH15" s="105"/>
      <c r="CI15" s="105"/>
      <c r="CJ15" s="105"/>
      <c r="CK15" s="105"/>
      <c r="CL15" s="105"/>
      <c r="CM15" s="105"/>
      <c r="CN15" s="105"/>
      <c r="CO15" s="105"/>
      <c r="CP15" s="105"/>
      <c r="CQ15" s="105"/>
      <c r="CR15" s="105"/>
      <c r="CS15" s="105"/>
      <c r="CT15" s="64"/>
      <c r="CU15" s="64"/>
      <c r="CV15" s="64"/>
      <c r="CW15" s="64"/>
      <c r="CX15" s="64"/>
      <c r="CY15" s="64"/>
      <c r="CZ15" s="64"/>
      <c r="DA15" s="64"/>
      <c r="DB15" s="64"/>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105"/>
      <c r="IG15" s="105"/>
      <c r="IH15" s="105"/>
      <c r="II15" s="105"/>
    </row>
    <row r="16" spans="1:243" ht="13.5" thickBot="1" x14ac:dyDescent="0.25">
      <c r="A16" s="2" t="s">
        <v>62</v>
      </c>
      <c r="B16" s="21">
        <f t="shared" si="0"/>
        <v>2</v>
      </c>
      <c r="C16" s="2">
        <f t="shared" si="1"/>
        <v>32</v>
      </c>
      <c r="D16" s="2">
        <f t="shared" si="2"/>
        <v>62</v>
      </c>
      <c r="E16" s="62">
        <f t="shared" si="3"/>
        <v>96</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159"/>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100">
        <f>'2011'!H11</f>
        <v>0</v>
      </c>
      <c r="BV16" s="100">
        <f>'2011'!I11</f>
        <v>0</v>
      </c>
      <c r="BW16" s="100">
        <f>'2011'!J11</f>
        <v>0</v>
      </c>
      <c r="BX16" s="100">
        <f>'2011'!K11</f>
        <v>0</v>
      </c>
      <c r="BY16" s="100">
        <f>'2011'!L11</f>
        <v>0</v>
      </c>
      <c r="BZ16" s="100">
        <f>'2011'!M11</f>
        <v>0</v>
      </c>
      <c r="CA16" s="100">
        <f>'2011'!N11</f>
        <v>0</v>
      </c>
      <c r="CB16" s="100">
        <f>'2011'!O11</f>
        <v>0</v>
      </c>
      <c r="CC16" s="100">
        <f>'2011'!P11</f>
        <v>5.0000000000000001E-3</v>
      </c>
      <c r="CD16" s="100">
        <f>'2011'!Q11</f>
        <v>2.5000000000000001E-3</v>
      </c>
      <c r="CE16" s="100">
        <f>'2012'!F8</f>
        <v>0</v>
      </c>
      <c r="CF16" s="100">
        <f>'2012'!G8</f>
        <v>0</v>
      </c>
      <c r="CG16" s="100">
        <f>'2012'!H8</f>
        <v>0</v>
      </c>
      <c r="CH16" s="100">
        <f>'2012'!I8</f>
        <v>0</v>
      </c>
      <c r="CI16" s="100">
        <f>'2012'!J8</f>
        <v>0</v>
      </c>
      <c r="CJ16" s="100">
        <f>'2012'!K8</f>
        <v>0</v>
      </c>
      <c r="CK16" s="100">
        <f>'2012'!L8</f>
        <v>0</v>
      </c>
      <c r="CL16" s="100">
        <f>'2012'!M8</f>
        <v>-2.5000000000000001E-3</v>
      </c>
      <c r="CM16" s="100">
        <f>'2012'!N8</f>
        <v>-2.5000000000000001E-3</v>
      </c>
      <c r="CN16" s="100">
        <f>'2012'!O8</f>
        <v>-2.5000000000000001E-3</v>
      </c>
      <c r="CO16" s="100">
        <f>'2012'!P8</f>
        <v>-2.5000000000000001E-3</v>
      </c>
      <c r="CP16" s="100">
        <f>'2012'!Q8</f>
        <v>-2.5000000000000001E-3</v>
      </c>
      <c r="CQ16" s="100">
        <f>'2013'!F9</f>
        <v>-2.5000000000000001E-3</v>
      </c>
      <c r="CR16" s="100">
        <f>'2013'!G9</f>
        <v>-2.5000000000000001E-3</v>
      </c>
      <c r="CS16" s="100">
        <f>'2013'!H9</f>
        <v>-2.5000000000000001E-3</v>
      </c>
      <c r="CT16" s="100">
        <f>'2013'!I9</f>
        <v>-2.5000000000000001E-3</v>
      </c>
      <c r="CU16" s="100">
        <f>'2013'!J9</f>
        <v>-2.5000000000000001E-3</v>
      </c>
      <c r="CV16" s="100">
        <f>'2013'!K9</f>
        <v>-2.5000000000000001E-3</v>
      </c>
      <c r="CW16" s="100">
        <f>'2013'!L9</f>
        <v>-2.5000000000000001E-3</v>
      </c>
      <c r="CX16" s="100">
        <f>'2013'!M9</f>
        <v>-2E-3</v>
      </c>
      <c r="CY16" s="100">
        <f>'2013'!N9</f>
        <v>-2E-3</v>
      </c>
      <c r="CZ16" s="100">
        <f>'2013'!O9</f>
        <v>-2E-3</v>
      </c>
      <c r="DA16" s="100">
        <f>'2013'!P9</f>
        <v>-2E-3</v>
      </c>
      <c r="DB16" s="130">
        <f>'2013'!Q9</f>
        <v>-2E-3</v>
      </c>
      <c r="DC16" s="100">
        <f>+'2014'!F9</f>
        <v>-1.5E-3</v>
      </c>
      <c r="DD16" s="100">
        <f>+'2014'!G9</f>
        <v>-1.5E-3</v>
      </c>
      <c r="DE16" s="100">
        <f>+'2014'!H9</f>
        <v>-1E-3</v>
      </c>
      <c r="DF16" s="100">
        <f>+'2014'!I9</f>
        <v>-1E-3</v>
      </c>
      <c r="DG16" s="100">
        <f>+'2014'!J9</f>
        <v>-1E-3</v>
      </c>
      <c r="DH16" s="100">
        <f>+'2014'!K9</f>
        <v>-1E-3</v>
      </c>
      <c r="DI16" s="100">
        <f>+'2014'!L9</f>
        <v>-2E-3</v>
      </c>
      <c r="DJ16" s="100">
        <f>+'2014'!M9</f>
        <v>0</v>
      </c>
      <c r="DK16" s="100">
        <f>+'2014'!N9</f>
        <v>0</v>
      </c>
      <c r="DL16" s="100">
        <f>+'2014'!O9</f>
        <v>0</v>
      </c>
      <c r="DM16" s="100">
        <f>+'2014'!P9</f>
        <v>0</v>
      </c>
      <c r="DN16" s="100">
        <f>+'2014'!Q9</f>
        <v>0</v>
      </c>
      <c r="DO16" s="100">
        <f>'2015'!F10</f>
        <v>0</v>
      </c>
      <c r="DP16" s="100">
        <f>'2015'!G10</f>
        <v>0</v>
      </c>
      <c r="DQ16" s="100">
        <f>'2015'!H10</f>
        <v>-1.5E-3</v>
      </c>
      <c r="DR16" s="100">
        <f>'2015'!I10</f>
        <v>-1.5E-3</v>
      </c>
      <c r="DS16" s="100">
        <f>'2015'!J10</f>
        <v>-1.5E-3</v>
      </c>
      <c r="DT16" s="100">
        <f>'2015'!K10</f>
        <v>-1.5E-3</v>
      </c>
      <c r="DU16" s="100">
        <f>'2015'!L10</f>
        <v>-1.5E-3</v>
      </c>
      <c r="DV16" s="100">
        <f>'2015'!M10</f>
        <v>0</v>
      </c>
      <c r="DW16" s="100">
        <f>'2015'!N10</f>
        <v>0</v>
      </c>
      <c r="DX16" s="100">
        <f>'2015'!O10</f>
        <v>0</v>
      </c>
      <c r="DY16" s="100">
        <f>'2015'!P10</f>
        <v>0</v>
      </c>
      <c r="DZ16" s="100">
        <f>'2015'!Q10</f>
        <v>0</v>
      </c>
      <c r="EA16" s="100">
        <f>'2015'!R10</f>
        <v>0</v>
      </c>
      <c r="EB16" s="100">
        <f>'2016'!G9</f>
        <v>0</v>
      </c>
      <c r="EC16" s="100">
        <f>'2016'!H9</f>
        <v>-1.5E-3</v>
      </c>
      <c r="ED16" s="100">
        <f>'2016'!I9</f>
        <v>-1.5E-3</v>
      </c>
      <c r="EE16" s="100">
        <f>'2016'!J9</f>
        <v>-1.5E-3</v>
      </c>
      <c r="EF16" s="100">
        <f>'2016'!K9</f>
        <v>0</v>
      </c>
      <c r="EG16" s="100">
        <f>'2016'!L9</f>
        <v>0</v>
      </c>
      <c r="EH16" s="100">
        <f>'2016'!M9</f>
        <v>0</v>
      </c>
      <c r="EI16" s="66"/>
      <c r="EJ16" s="100">
        <f>'2016'!O9</f>
        <v>0</v>
      </c>
      <c r="EK16" s="100">
        <f>'2016'!P9</f>
        <v>0</v>
      </c>
      <c r="EL16" s="100">
        <f>'2016'!Q9</f>
        <v>0</v>
      </c>
      <c r="EM16" s="100">
        <f>'2016'!R9</f>
        <v>0</v>
      </c>
      <c r="EN16" s="100">
        <f>'2016'!S9</f>
        <v>0</v>
      </c>
      <c r="EO16" s="100">
        <f>'2017'!H8</f>
        <v>0</v>
      </c>
      <c r="EP16" s="100">
        <f>'2017'!I8</f>
        <v>0</v>
      </c>
      <c r="EQ16" s="100">
        <f>'2017'!J8</f>
        <v>0</v>
      </c>
      <c r="ER16" s="100">
        <f>'2017'!K8</f>
        <v>0</v>
      </c>
      <c r="ES16" s="100">
        <f>'2017'!L8</f>
        <v>0</v>
      </c>
      <c r="ET16" s="100">
        <f>'2017'!M8</f>
        <v>0</v>
      </c>
      <c r="EU16" s="100">
        <f>'2017'!N8</f>
        <v>0</v>
      </c>
      <c r="EV16" s="100">
        <f>'2017'!O8</f>
        <v>0</v>
      </c>
      <c r="EW16" s="100">
        <f>'2017'!P8</f>
        <v>0</v>
      </c>
      <c r="EX16" s="100">
        <f>'2017'!Q8</f>
        <v>0</v>
      </c>
      <c r="EY16" s="100">
        <f>'2018'!F7</f>
        <v>0</v>
      </c>
      <c r="EZ16" s="100">
        <f>'2018'!G7</f>
        <v>0</v>
      </c>
      <c r="FA16" s="100">
        <f>'2018'!H7</f>
        <v>0</v>
      </c>
      <c r="FB16" s="100">
        <f>'2018'!I7</f>
        <v>0</v>
      </c>
      <c r="FC16" s="100">
        <f>'2018'!J7</f>
        <v>0</v>
      </c>
      <c r="FD16" s="100">
        <f>'2018'!K7</f>
        <v>0</v>
      </c>
      <c r="FE16" s="100">
        <f>'2018'!L7</f>
        <v>0</v>
      </c>
      <c r="FF16" s="100">
        <f>'2018'!M7</f>
        <v>0</v>
      </c>
      <c r="FG16" s="100">
        <f>'2018'!N7</f>
        <v>0</v>
      </c>
      <c r="FH16" s="100">
        <f>'2018'!O7</f>
        <v>0</v>
      </c>
      <c r="FI16" s="100">
        <f>'2018'!P7</f>
        <v>0</v>
      </c>
      <c r="FJ16" s="100">
        <f>'2018'!Q7</f>
        <v>0</v>
      </c>
      <c r="FK16" s="100">
        <f>'2019'!F7</f>
        <v>0</v>
      </c>
      <c r="FL16" s="100">
        <f>'2019'!G7</f>
        <v>0</v>
      </c>
      <c r="FM16" s="100">
        <f>'2019'!H7</f>
        <v>0</v>
      </c>
      <c r="FN16" s="35"/>
      <c r="FO16" s="35"/>
      <c r="FP16" s="35"/>
      <c r="FQ16" s="35"/>
      <c r="FR16" s="35"/>
      <c r="FS16" s="35"/>
      <c r="FT16" s="35"/>
      <c r="FU16" s="35"/>
      <c r="FV16" s="35"/>
      <c r="FW16" s="35"/>
      <c r="FX16" s="35"/>
      <c r="FY16" s="35"/>
      <c r="FZ16" s="35"/>
      <c r="GA16" s="3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row>
    <row r="17" spans="1:243" ht="13.5" thickBot="1" x14ac:dyDescent="0.25">
      <c r="A17" s="99" t="s">
        <v>81</v>
      </c>
      <c r="B17" s="21">
        <f t="shared" si="0"/>
        <v>15</v>
      </c>
      <c r="C17" s="2">
        <f t="shared" si="1"/>
        <v>11</v>
      </c>
      <c r="D17" s="2">
        <f t="shared" si="2"/>
        <v>25</v>
      </c>
      <c r="E17" s="62">
        <f>SUM(B17:D17)</f>
        <v>51</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159"/>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105"/>
      <c r="GC17" s="105"/>
      <c r="GD17" s="105"/>
      <c r="GE17" s="105"/>
      <c r="GF17" s="105"/>
      <c r="GG17" s="105"/>
      <c r="GH17" s="105"/>
      <c r="GI17" s="100">
        <f>+'2021'!F6</f>
        <v>0</v>
      </c>
      <c r="GJ17" s="100">
        <f>+'2021'!G6</f>
        <v>0</v>
      </c>
      <c r="GK17" s="100">
        <f>+'2021'!H6</f>
        <v>0</v>
      </c>
      <c r="GL17" s="100">
        <f>+'2021'!I6</f>
        <v>0</v>
      </c>
      <c r="GM17" s="100">
        <f>+'2021'!J6</f>
        <v>0</v>
      </c>
      <c r="GN17" s="100">
        <f>+'2021'!K6</f>
        <v>3.0000000000000001E-3</v>
      </c>
      <c r="GO17" s="100">
        <f>+'2021'!L6</f>
        <v>3.0000000000000001E-3</v>
      </c>
      <c r="GP17" s="100">
        <f>+'2021'!M6</f>
        <v>3.0000000000000001E-3</v>
      </c>
      <c r="GQ17" s="100">
        <f>+'2021'!N6</f>
        <v>1.5E-3</v>
      </c>
      <c r="GR17" s="100">
        <f>+'2021'!O6</f>
        <v>1.5E-3</v>
      </c>
      <c r="GS17" s="100">
        <f>+'2021'!P6</f>
        <v>3.0000000000000001E-3</v>
      </c>
      <c r="GT17" s="100">
        <f>+'2021'!Q6</f>
        <v>3.0000000000000001E-3</v>
      </c>
      <c r="GU17" s="100">
        <f>+'2022'!F6</f>
        <v>5.0000000000000001E-3</v>
      </c>
      <c r="GV17" s="100">
        <f>+'2022'!G6</f>
        <v>5.0000000000000001E-3</v>
      </c>
      <c r="GW17" s="66"/>
      <c r="GX17" s="66"/>
      <c r="GY17" s="100">
        <f>+'2022'!J6</f>
        <v>5.0000000000000001E-3</v>
      </c>
      <c r="GZ17" s="100">
        <f>+'2022'!K6</f>
        <v>1.8500000000000003E-2</v>
      </c>
      <c r="HA17" s="100">
        <f>+'2022'!L6</f>
        <v>0.02</v>
      </c>
      <c r="HB17" s="100">
        <f>+'2022'!M6</f>
        <v>0.01</v>
      </c>
      <c r="HC17" s="100">
        <f>+'2022'!N6</f>
        <v>0.01</v>
      </c>
      <c r="HD17" s="100">
        <f>+'2022'!O6</f>
        <v>1.2500000000000001E-2</v>
      </c>
      <c r="HE17" s="100">
        <f>+'2022'!P6</f>
        <v>0</v>
      </c>
      <c r="HF17" s="100">
        <f>+'2022'!Q6</f>
        <v>0</v>
      </c>
      <c r="HG17" s="100">
        <f>+'2022'!R6</f>
        <v>0</v>
      </c>
      <c r="HH17" s="100">
        <f>+'2023'!F7</f>
        <v>0</v>
      </c>
      <c r="HI17" s="100">
        <f>+'2023'!G7</f>
        <v>0</v>
      </c>
      <c r="HJ17" s="100">
        <f>+'2023'!H7</f>
        <v>0</v>
      </c>
      <c r="HK17" s="100">
        <f>+'2023'!I7</f>
        <v>0</v>
      </c>
      <c r="HL17" s="100">
        <f>+'2023'!J7</f>
        <v>0</v>
      </c>
      <c r="HM17" s="100">
        <f>+'2023'!K7</f>
        <v>0</v>
      </c>
      <c r="HN17" s="100">
        <f>+'2023'!L7</f>
        <v>0</v>
      </c>
      <c r="HO17" s="100">
        <f>+'2023'!M7</f>
        <v>0</v>
      </c>
      <c r="HP17" s="100">
        <f>+'2023'!N7</f>
        <v>0</v>
      </c>
      <c r="HQ17" s="100">
        <f>+'2023'!O7</f>
        <v>-7.4999999999999997E-3</v>
      </c>
      <c r="HR17" s="100">
        <f>+'2023'!P7</f>
        <v>-7.4999999999999997E-3</v>
      </c>
      <c r="HS17" s="100">
        <f>+'2023'!Q7</f>
        <v>-7.4999999999999997E-3</v>
      </c>
      <c r="HT17" s="100">
        <f>+'2024'!F7</f>
        <v>-7.4999999999999997E-3</v>
      </c>
      <c r="HU17" s="100">
        <f>+'2024'!G7</f>
        <v>-0.01</v>
      </c>
      <c r="HV17" s="100">
        <f>+'2024'!H7</f>
        <v>-7.4999999999999997E-3</v>
      </c>
      <c r="HW17" s="100">
        <f>+'2024'!I7</f>
        <v>-5.0000000000000001E-3</v>
      </c>
      <c r="HX17" s="100">
        <f>+'2024'!J7</f>
        <v>-5.0000000000000001E-3</v>
      </c>
      <c r="HY17" s="100">
        <f>+'2024'!K7</f>
        <v>-2.5000000000000001E-3</v>
      </c>
      <c r="HZ17" s="100">
        <f>+'2024'!L7</f>
        <v>-2.5000000000000001E-3</v>
      </c>
      <c r="IA17" s="100">
        <f>+'2024'!M7</f>
        <v>0</v>
      </c>
      <c r="IB17" s="100">
        <f>+'2024'!N7</f>
        <v>-2.5000000000000001E-3</v>
      </c>
      <c r="IC17" s="100">
        <f>+'2024'!O7</f>
        <v>0</v>
      </c>
      <c r="ID17" s="100">
        <f>+'2024'!P7</f>
        <v>0</v>
      </c>
      <c r="IE17" s="100">
        <f>+'2024'!Q7</f>
        <v>0</v>
      </c>
      <c r="IF17" s="100">
        <f>+'2025'!F7</f>
        <v>0</v>
      </c>
      <c r="IG17" s="100">
        <f>+'2025'!G7</f>
        <v>0</v>
      </c>
      <c r="IH17" s="100">
        <f>+'2025'!H7</f>
        <v>0</v>
      </c>
      <c r="II17" s="100">
        <f>+'2025'!I7</f>
        <v>0</v>
      </c>
    </row>
    <row r="18" spans="1:243" ht="13.5" thickBot="1" x14ac:dyDescent="0.25">
      <c r="A18" s="2" t="s">
        <v>3</v>
      </c>
      <c r="B18" s="21">
        <f t="shared" si="0"/>
        <v>7</v>
      </c>
      <c r="C18" s="2">
        <f t="shared" si="1"/>
        <v>14</v>
      </c>
      <c r="D18" s="2">
        <f t="shared" si="2"/>
        <v>31</v>
      </c>
      <c r="E18" s="62">
        <f t="shared" si="3"/>
        <v>52</v>
      </c>
      <c r="F18" s="63">
        <f>'2005.10-2005.12'!F12</f>
        <v>0</v>
      </c>
      <c r="G18" s="63">
        <f>'2005.10-2005.12'!G12</f>
        <v>0</v>
      </c>
      <c r="H18" s="63">
        <f>'2005.10-2005.12'!H12</f>
        <v>0</v>
      </c>
      <c r="I18" s="100">
        <f>'2006'!F12</f>
        <v>0</v>
      </c>
      <c r="J18" s="100">
        <f>'2006'!G12</f>
        <v>0</v>
      </c>
      <c r="K18" s="100">
        <f>'2006'!H12</f>
        <v>0</v>
      </c>
      <c r="L18" s="100">
        <f>'2006'!I12</f>
        <v>0</v>
      </c>
      <c r="M18" s="100">
        <f>'2006'!J12</f>
        <v>0</v>
      </c>
      <c r="N18" s="100">
        <f>'2006'!K12</f>
        <v>2.5000000000000001E-3</v>
      </c>
      <c r="O18" s="100">
        <f>'2006'!L12</f>
        <v>5.0000000000000001E-3</v>
      </c>
      <c r="P18" s="100">
        <f>'2006'!M12</f>
        <v>5.0000000000000001E-3</v>
      </c>
      <c r="Q18" s="100">
        <f>'2006'!N12</f>
        <v>5.0000000000000001E-3</v>
      </c>
      <c r="R18" s="37"/>
      <c r="S18" s="100">
        <f>'2006'!P12</f>
        <v>0</v>
      </c>
      <c r="T18" s="100">
        <f>'2006'!Q12</f>
        <v>0</v>
      </c>
      <c r="U18" s="100">
        <f>'2007'!F12</f>
        <v>0</v>
      </c>
      <c r="V18" s="100">
        <f>'2007'!G12</f>
        <v>0</v>
      </c>
      <c r="W18" s="100">
        <f>'2007'!H12</f>
        <v>0</v>
      </c>
      <c r="X18" s="100">
        <f>'2007'!I12</f>
        <v>0</v>
      </c>
      <c r="Y18" s="100">
        <f>'2007'!J12</f>
        <v>-2.5000000000000001E-3</v>
      </c>
      <c r="Z18" s="100">
        <f>'2007'!K12</f>
        <v>-2.5000000000000001E-3</v>
      </c>
      <c r="AA18" s="100">
        <f>'2007'!L12</f>
        <v>0</v>
      </c>
      <c r="AB18" s="37"/>
      <c r="AC18" s="100">
        <f>'2007'!N12</f>
        <v>0</v>
      </c>
      <c r="AD18" s="100">
        <f>'2007'!O12</f>
        <v>0</v>
      </c>
      <c r="AE18" s="100">
        <f>'2007'!P12</f>
        <v>0</v>
      </c>
      <c r="AF18" s="100">
        <f>'2007'!Q12</f>
        <v>0</v>
      </c>
      <c r="AG18" s="63">
        <f>'2008'!F10</f>
        <v>0</v>
      </c>
      <c r="AH18" s="63">
        <f>'2008'!G10</f>
        <v>0</v>
      </c>
      <c r="AI18" s="63">
        <f>'2008'!H10</f>
        <v>5.0000000000000001E-3</v>
      </c>
      <c r="AJ18" s="63">
        <f>'2008'!I10</f>
        <v>2.5000000000000001E-3</v>
      </c>
      <c r="AK18" s="63">
        <f>'2008'!J10</f>
        <v>2.5000000000000001E-3</v>
      </c>
      <c r="AL18" s="63">
        <f>'2008'!K10</f>
        <v>0</v>
      </c>
      <c r="AM18" s="63">
        <f>'2008'!L10</f>
        <v>0</v>
      </c>
      <c r="AN18" s="63">
        <f>'2008'!M10</f>
        <v>0</v>
      </c>
      <c r="AO18" s="63">
        <f>'2008'!N10</f>
        <v>0</v>
      </c>
      <c r="AP18" s="63">
        <f>'2008'!O10</f>
        <v>0</v>
      </c>
      <c r="AQ18" s="160"/>
      <c r="AR18" s="63">
        <f>'2008'!Q10</f>
        <v>-5.0000000000000001E-3</v>
      </c>
      <c r="AS18" s="63">
        <f>'2008'!R10</f>
        <v>-5.0000000000000001E-3</v>
      </c>
      <c r="AT18" s="63">
        <f>'2008'!S10</f>
        <v>-7.4999999999999997E-3</v>
      </c>
      <c r="AU18" s="63">
        <f>'2009'!F10</f>
        <v>-5.0000000000000001E-3</v>
      </c>
      <c r="AV18" s="63">
        <f>'2009'!G10</f>
        <v>0</v>
      </c>
      <c r="AW18" s="63">
        <f>'2009'!H10</f>
        <v>0</v>
      </c>
      <c r="AX18" s="63">
        <f>'2009'!I10</f>
        <v>0</v>
      </c>
      <c r="AY18" s="63">
        <f>'2009'!J10</f>
        <v>0</v>
      </c>
      <c r="AZ18" s="63">
        <f>'2009'!K10</f>
        <v>0</v>
      </c>
      <c r="BA18" s="63">
        <f>'2009'!L10</f>
        <v>-0.01</v>
      </c>
      <c r="BB18" s="63">
        <f>'2009'!M10</f>
        <v>-5.0000000000000001E-3</v>
      </c>
      <c r="BC18" s="63">
        <f>'2009'!N10</f>
        <v>-5.0000000000000001E-3</v>
      </c>
      <c r="BD18" s="63">
        <f>'2009'!O10</f>
        <v>-5.0000000000000001E-3</v>
      </c>
      <c r="BE18" s="63">
        <f>'2009'!P10</f>
        <v>-5.0000000000000001E-3</v>
      </c>
      <c r="BF18" s="63">
        <f>'2009'!Q10</f>
        <v>-2.5000000000000001E-3</v>
      </c>
      <c r="BG18" s="63">
        <f>'2010'!F10</f>
        <v>-2.5000000000000001E-3</v>
      </c>
      <c r="BH18" s="63">
        <f>'2010'!G10</f>
        <v>-2.5000000000000001E-3</v>
      </c>
      <c r="BI18" s="35"/>
      <c r="BJ18" s="35"/>
      <c r="BK18" s="35"/>
      <c r="BL18" s="35"/>
      <c r="BM18" s="35"/>
      <c r="BN18" s="35"/>
      <c r="BO18" s="35"/>
      <c r="BP18" s="35"/>
      <c r="BQ18" s="35"/>
      <c r="BR18" s="97"/>
      <c r="BS18" s="35"/>
      <c r="BT18" s="35"/>
      <c r="BU18" s="35"/>
      <c r="BV18" s="35"/>
      <c r="BW18" s="35"/>
      <c r="BX18" s="35"/>
      <c r="BY18" s="35"/>
      <c r="BZ18" s="35"/>
      <c r="CA18" s="35"/>
      <c r="CB18" s="35"/>
      <c r="CC18" s="35"/>
      <c r="CD18" s="35"/>
      <c r="CE18" s="35"/>
      <c r="CF18" s="105"/>
      <c r="CG18" s="105"/>
      <c r="CH18" s="105"/>
      <c r="CI18" s="105"/>
      <c r="CJ18" s="105"/>
      <c r="CK18" s="105"/>
      <c r="CL18" s="105"/>
      <c r="CM18" s="105"/>
      <c r="CN18" s="105"/>
      <c r="CO18" s="105"/>
      <c r="CP18" s="105"/>
      <c r="CQ18" s="105"/>
      <c r="CR18" s="105"/>
      <c r="CS18" s="105"/>
      <c r="CT18" s="64"/>
      <c r="CU18" s="64"/>
      <c r="CV18" s="64"/>
      <c r="CW18" s="64"/>
      <c r="CX18" s="64"/>
      <c r="CY18" s="64"/>
      <c r="CZ18" s="64"/>
      <c r="DA18" s="64"/>
      <c r="DB18" s="64"/>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105"/>
      <c r="GC18" s="105"/>
      <c r="GD18" s="105"/>
      <c r="GE18" s="105"/>
      <c r="GF18" s="105"/>
      <c r="GG18" s="105"/>
      <c r="GH18" s="105"/>
      <c r="GI18" s="105"/>
      <c r="GJ18" s="105"/>
      <c r="GK18" s="105"/>
      <c r="GL18" s="105"/>
      <c r="GM18" s="105"/>
      <c r="GN18" s="105"/>
      <c r="GO18" s="105"/>
      <c r="GP18" s="105"/>
      <c r="GQ18" s="105"/>
      <c r="GR18" s="105"/>
      <c r="GS18" s="105"/>
      <c r="GT18" s="105"/>
      <c r="GU18" s="105"/>
      <c r="GV18" s="105"/>
      <c r="GW18" s="105"/>
      <c r="GX18" s="105"/>
      <c r="GY18" s="105"/>
      <c r="GZ18" s="105"/>
      <c r="HA18" s="105"/>
      <c r="HB18" s="105"/>
      <c r="HC18" s="105"/>
      <c r="HD18" s="105"/>
      <c r="HE18" s="105"/>
      <c r="HF18" s="105"/>
      <c r="HG18" s="105"/>
      <c r="HH18" s="105"/>
      <c r="HI18" s="105"/>
      <c r="HJ18" s="105"/>
      <c r="HK18" s="105"/>
      <c r="HL18" s="105"/>
      <c r="HM18" s="105"/>
      <c r="HN18" s="105"/>
      <c r="HO18" s="105"/>
      <c r="HP18" s="105"/>
      <c r="HQ18" s="105"/>
      <c r="HR18" s="105"/>
      <c r="HS18" s="105"/>
      <c r="HT18" s="105"/>
      <c r="HU18" s="105"/>
      <c r="HV18" s="105"/>
      <c r="HW18" s="105"/>
      <c r="HX18" s="105"/>
      <c r="HY18" s="105"/>
      <c r="HZ18" s="105"/>
      <c r="IA18" s="105"/>
      <c r="IB18" s="105"/>
      <c r="IC18" s="105"/>
      <c r="ID18" s="105"/>
      <c r="IE18" s="105"/>
      <c r="IF18" s="105"/>
      <c r="IG18" s="105"/>
      <c r="IH18" s="105"/>
      <c r="II18" s="105"/>
    </row>
    <row r="19" spans="1:243" ht="13.5" thickBot="1" x14ac:dyDescent="0.25">
      <c r="A19" s="2" t="s">
        <v>7</v>
      </c>
      <c r="B19" s="21">
        <f t="shared" si="0"/>
        <v>8</v>
      </c>
      <c r="C19" s="2">
        <f t="shared" si="1"/>
        <v>0</v>
      </c>
      <c r="D19" s="2">
        <f t="shared" si="2"/>
        <v>9</v>
      </c>
      <c r="E19" s="62">
        <f t="shared" si="3"/>
        <v>17</v>
      </c>
      <c r="F19" s="63">
        <f>'2005.10-2005.12'!F13</f>
        <v>0</v>
      </c>
      <c r="G19" s="63">
        <f>'2005.10-2005.12'!G13</f>
        <v>0</v>
      </c>
      <c r="H19" s="63">
        <f>'2005.10-2005.12'!H13</f>
        <v>0</v>
      </c>
      <c r="I19" s="100">
        <f>'2006'!F13</f>
        <v>0</v>
      </c>
      <c r="J19" s="100">
        <f>'2006'!G13</f>
        <v>0</v>
      </c>
      <c r="K19" s="100">
        <f>'2006'!H13</f>
        <v>0</v>
      </c>
      <c r="L19" s="100">
        <f>'2006'!I13</f>
        <v>0</v>
      </c>
      <c r="M19" s="100">
        <f>'2006'!J13</f>
        <v>0</v>
      </c>
      <c r="N19" s="100">
        <f>'2006'!K13</f>
        <v>2.5000000000000001E-3</v>
      </c>
      <c r="O19" s="100">
        <f>'2006'!L13</f>
        <v>5.0000000000000001E-3</v>
      </c>
      <c r="P19" s="100">
        <f>'2006'!M13</f>
        <v>5.0000000000000001E-3</v>
      </c>
      <c r="Q19" s="100">
        <f>'2006'!N13</f>
        <v>5.0000000000000001E-3</v>
      </c>
      <c r="R19" s="100">
        <f>'2006'!O13</f>
        <v>5.0000000000000001E-3</v>
      </c>
      <c r="S19" s="100">
        <f>'2006'!P13</f>
        <v>2.5000000000000001E-3</v>
      </c>
      <c r="T19" s="100">
        <f>'2006'!Q13</f>
        <v>0</v>
      </c>
      <c r="U19" s="100">
        <f>'2007'!F13</f>
        <v>2.5000000000000001E-3</v>
      </c>
      <c r="V19" s="100">
        <f>'2007'!G13</f>
        <v>2.5000000000000001E-3</v>
      </c>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97"/>
      <c r="BS19" s="35"/>
      <c r="BT19" s="35"/>
      <c r="BU19" s="35"/>
      <c r="BV19" s="35"/>
      <c r="BW19" s="35"/>
      <c r="BX19" s="35"/>
      <c r="BY19" s="35"/>
      <c r="BZ19" s="35"/>
      <c r="CA19" s="35"/>
      <c r="CB19" s="35"/>
      <c r="CC19" s="35"/>
      <c r="CD19" s="35"/>
      <c r="CE19" s="35"/>
      <c r="CF19" s="105"/>
      <c r="CG19" s="105"/>
      <c r="CH19" s="105"/>
      <c r="CI19" s="105"/>
      <c r="CJ19" s="105"/>
      <c r="CK19" s="105"/>
      <c r="CL19" s="105"/>
      <c r="CM19" s="105"/>
      <c r="CN19" s="105"/>
      <c r="CO19" s="105"/>
      <c r="CP19" s="105"/>
      <c r="CQ19" s="105"/>
      <c r="CR19" s="105"/>
      <c r="CS19" s="105"/>
      <c r="CT19" s="64"/>
      <c r="CU19" s="64"/>
      <c r="CV19" s="64"/>
      <c r="CW19" s="64"/>
      <c r="CX19" s="64"/>
      <c r="CY19" s="64"/>
      <c r="CZ19" s="64"/>
      <c r="DA19" s="64"/>
      <c r="DB19" s="64"/>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105"/>
      <c r="GC19" s="105"/>
      <c r="GD19" s="105"/>
      <c r="GE19" s="105"/>
      <c r="GF19" s="105"/>
      <c r="GG19" s="105"/>
      <c r="GH19" s="105"/>
      <c r="GI19" s="105"/>
      <c r="GJ19" s="105"/>
      <c r="GK19" s="105"/>
      <c r="GL19" s="105"/>
      <c r="GM19" s="105"/>
      <c r="GN19" s="105"/>
      <c r="GO19" s="105"/>
      <c r="GP19" s="105"/>
      <c r="GQ19" s="105"/>
      <c r="GR19" s="105"/>
      <c r="GS19" s="105"/>
      <c r="GT19" s="105"/>
      <c r="GU19" s="105"/>
      <c r="GV19" s="105"/>
      <c r="GW19" s="105"/>
      <c r="GX19" s="105"/>
      <c r="GY19" s="105"/>
      <c r="GZ19" s="105"/>
      <c r="HA19" s="105"/>
      <c r="HB19" s="105"/>
      <c r="HC19" s="105"/>
      <c r="HD19" s="105"/>
      <c r="HE19" s="105"/>
      <c r="HF19" s="105"/>
      <c r="HG19" s="105"/>
      <c r="HH19" s="105"/>
      <c r="HI19" s="105"/>
      <c r="HJ19" s="105"/>
      <c r="HK19" s="105"/>
      <c r="HL19" s="105"/>
      <c r="HM19" s="105"/>
      <c r="HN19" s="105"/>
      <c r="HO19" s="105"/>
      <c r="HP19" s="105"/>
      <c r="HQ19" s="105"/>
      <c r="HR19" s="105"/>
      <c r="HS19" s="105"/>
      <c r="HT19" s="105"/>
      <c r="HU19" s="105"/>
      <c r="HV19" s="105"/>
      <c r="HW19" s="105"/>
      <c r="HX19" s="105"/>
      <c r="HY19" s="105"/>
      <c r="HZ19" s="105"/>
      <c r="IA19" s="105"/>
      <c r="IB19" s="105"/>
      <c r="IC19" s="105"/>
      <c r="ID19" s="105"/>
      <c r="IE19" s="105"/>
      <c r="IF19" s="105"/>
      <c r="IG19" s="105"/>
      <c r="IH19" s="105"/>
      <c r="II19" s="105"/>
    </row>
    <row r="20" spans="1:243" ht="13.5" thickBot="1" x14ac:dyDescent="0.25">
      <c r="A20" s="2" t="s">
        <v>4</v>
      </c>
      <c r="B20" s="21">
        <f t="shared" si="0"/>
        <v>8</v>
      </c>
      <c r="C20" s="2">
        <f t="shared" si="1"/>
        <v>1</v>
      </c>
      <c r="D20" s="2">
        <f t="shared" si="2"/>
        <v>24</v>
      </c>
      <c r="E20" s="62">
        <f t="shared" si="3"/>
        <v>33</v>
      </c>
      <c r="F20" s="63">
        <f>'2005.10-2005.12'!F14</f>
        <v>0</v>
      </c>
      <c r="G20" s="63">
        <f>'2005.10-2005.12'!G14</f>
        <v>0</v>
      </c>
      <c r="H20" s="63">
        <f>'2005.10-2005.12'!H14</f>
        <v>0</v>
      </c>
      <c r="I20" s="100">
        <f>'2006'!F14</f>
        <v>0</v>
      </c>
      <c r="J20" s="100">
        <f>'2006'!G14</f>
        <v>0</v>
      </c>
      <c r="K20" s="100">
        <f>'2006'!H14</f>
        <v>0</v>
      </c>
      <c r="L20" s="100">
        <f>'2006'!I14</f>
        <v>0</v>
      </c>
      <c r="M20" s="100">
        <f>'2006'!J14</f>
        <v>0</v>
      </c>
      <c r="N20" s="100">
        <f>'2006'!K14</f>
        <v>2.5000000000000001E-3</v>
      </c>
      <c r="O20" s="100">
        <f>'2006'!L14</f>
        <v>5.0000000000000001E-3</v>
      </c>
      <c r="P20" s="100">
        <f>'2006'!M14</f>
        <v>5.0000000000000001E-3</v>
      </c>
      <c r="Q20" s="100">
        <f>'2006'!N14</f>
        <v>2.5000000000000001E-3</v>
      </c>
      <c r="R20" s="100">
        <f>'2006'!O14</f>
        <v>2.5000000000000001E-3</v>
      </c>
      <c r="S20" s="100">
        <f>'2006'!P14</f>
        <v>2.5000000000000001E-3</v>
      </c>
      <c r="T20" s="100">
        <f>'2006'!Q14</f>
        <v>0</v>
      </c>
      <c r="U20" s="100">
        <f>'2007'!F14</f>
        <v>0</v>
      </c>
      <c r="V20" s="100">
        <f>'2007'!G14</f>
        <v>0</v>
      </c>
      <c r="W20" s="100">
        <f>'2007'!H14</f>
        <v>0</v>
      </c>
      <c r="X20" s="100">
        <f>'2007'!I14</f>
        <v>0</v>
      </c>
      <c r="Y20" s="100">
        <f>'2007'!J14</f>
        <v>0</v>
      </c>
      <c r="Z20" s="100">
        <f>'2007'!K14</f>
        <v>0</v>
      </c>
      <c r="AA20" s="100">
        <f>'2007'!L14</f>
        <v>0</v>
      </c>
      <c r="AB20" s="100">
        <f>'2007'!M14</f>
        <v>0</v>
      </c>
      <c r="AC20" s="100">
        <f>'2007'!N14</f>
        <v>-2.5000000000000001E-3</v>
      </c>
      <c r="AD20" s="100">
        <f>'2007'!O14</f>
        <v>0</v>
      </c>
      <c r="AE20" s="100">
        <f>'2007'!P14</f>
        <v>0</v>
      </c>
      <c r="AF20" s="100">
        <f>'2007'!Q14</f>
        <v>0</v>
      </c>
      <c r="AG20" s="63">
        <f>'2008'!F11</f>
        <v>0</v>
      </c>
      <c r="AH20" s="63">
        <f>'2008'!G11</f>
        <v>2.5000000000000001E-3</v>
      </c>
      <c r="AI20" s="63">
        <f>'2008'!H11</f>
        <v>2.5000000000000001E-3</v>
      </c>
      <c r="AJ20" s="37"/>
      <c r="AK20" s="63">
        <f>'2008'!J11</f>
        <v>0</v>
      </c>
      <c r="AL20" s="37"/>
      <c r="AM20" s="63">
        <f>'2008'!L11</f>
        <v>0</v>
      </c>
      <c r="AN20" s="63">
        <f>'2008'!M11</f>
        <v>0</v>
      </c>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97"/>
      <c r="BS20" s="35"/>
      <c r="BT20" s="35"/>
      <c r="BU20" s="35"/>
      <c r="BV20" s="35"/>
      <c r="BW20" s="35"/>
      <c r="BX20" s="35"/>
      <c r="BY20" s="35"/>
      <c r="BZ20" s="35"/>
      <c r="CA20" s="35"/>
      <c r="CB20" s="35"/>
      <c r="CC20" s="35"/>
      <c r="CD20" s="35"/>
      <c r="CE20" s="35"/>
      <c r="CF20" s="105"/>
      <c r="CG20" s="105"/>
      <c r="CH20" s="105"/>
      <c r="CI20" s="105"/>
      <c r="CJ20" s="105"/>
      <c r="CK20" s="105"/>
      <c r="CL20" s="105"/>
      <c r="CM20" s="105"/>
      <c r="CN20" s="105"/>
      <c r="CO20" s="105"/>
      <c r="CP20" s="105"/>
      <c r="CQ20" s="105"/>
      <c r="CR20" s="105"/>
      <c r="CS20" s="105"/>
      <c r="CT20" s="64"/>
      <c r="CU20" s="64"/>
      <c r="CV20" s="64"/>
      <c r="CW20" s="64"/>
      <c r="CX20" s="64"/>
      <c r="CY20" s="64"/>
      <c r="CZ20" s="64"/>
      <c r="DA20" s="64"/>
      <c r="DB20" s="64"/>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105"/>
      <c r="GC20" s="105"/>
      <c r="GD20" s="105"/>
      <c r="GE20" s="105"/>
      <c r="GF20" s="105"/>
      <c r="GG20" s="105"/>
      <c r="GH20" s="105"/>
      <c r="GI20" s="105"/>
      <c r="GJ20" s="105"/>
      <c r="GK20" s="105"/>
      <c r="GL20" s="105"/>
      <c r="GM20" s="105"/>
      <c r="GN20" s="105"/>
      <c r="GO20" s="105"/>
      <c r="GP20" s="105"/>
      <c r="GQ20" s="105"/>
      <c r="GR20" s="105"/>
      <c r="GS20" s="105"/>
      <c r="GT20" s="105"/>
      <c r="GU20" s="105"/>
      <c r="GV20" s="105"/>
      <c r="GW20" s="105"/>
      <c r="GX20" s="105"/>
      <c r="GY20" s="105"/>
      <c r="GZ20" s="105"/>
      <c r="HA20" s="105"/>
      <c r="HB20" s="105"/>
      <c r="HC20" s="105"/>
      <c r="HD20" s="105"/>
      <c r="HE20" s="105"/>
      <c r="HF20" s="105"/>
      <c r="HG20" s="105"/>
      <c r="HH20" s="105"/>
      <c r="HI20" s="105"/>
      <c r="HJ20" s="105"/>
      <c r="HK20" s="105"/>
      <c r="HL20" s="105"/>
      <c r="HM20" s="105"/>
      <c r="HN20" s="105"/>
      <c r="HO20" s="105"/>
      <c r="HP20" s="105"/>
      <c r="HQ20" s="105"/>
      <c r="HR20" s="105"/>
      <c r="HS20" s="105"/>
      <c r="HT20" s="105"/>
      <c r="HU20" s="105"/>
      <c r="HV20" s="105"/>
      <c r="HW20" s="105"/>
      <c r="HX20" s="105"/>
      <c r="HY20" s="105"/>
      <c r="HZ20" s="105"/>
      <c r="IA20" s="105"/>
      <c r="IB20" s="105"/>
      <c r="IC20" s="105"/>
      <c r="ID20" s="105"/>
      <c r="IE20" s="105"/>
      <c r="IF20" s="105"/>
      <c r="IG20" s="105"/>
      <c r="IH20" s="105"/>
      <c r="II20" s="105"/>
    </row>
    <row r="21" spans="1:243" ht="13.5" thickBot="1" x14ac:dyDescent="0.25">
      <c r="A21" s="99" t="s">
        <v>69</v>
      </c>
      <c r="B21" s="21">
        <f t="shared" si="0"/>
        <v>16</v>
      </c>
      <c r="C21" s="2">
        <f t="shared" si="1"/>
        <v>27</v>
      </c>
      <c r="D21" s="2">
        <f t="shared" si="2"/>
        <v>43</v>
      </c>
      <c r="E21" s="149">
        <f>SUM(B21:D21)</f>
        <v>86</v>
      </c>
      <c r="F21" s="115"/>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100">
        <f>'2013'!O10</f>
        <v>-2E-3</v>
      </c>
      <c r="DA21" s="100">
        <f>'2013'!P10</f>
        <v>-2E-3</v>
      </c>
      <c r="DB21" s="130">
        <f>'2013'!Q10</f>
        <v>-2E-3</v>
      </c>
      <c r="DC21" s="100">
        <f>+'2014'!F10</f>
        <v>-1.5E-3</v>
      </c>
      <c r="DD21" s="100">
        <f>+'2014'!G10</f>
        <v>-1.5E-3</v>
      </c>
      <c r="DE21" s="100">
        <f>+'2014'!H10</f>
        <v>-1E-3</v>
      </c>
      <c r="DF21" s="100">
        <f>+'2014'!I10</f>
        <v>-1E-3</v>
      </c>
      <c r="DG21" s="100">
        <f>+'2014'!J10</f>
        <v>-1E-3</v>
      </c>
      <c r="DH21" s="100">
        <f>+'2014'!K10</f>
        <v>-1E-3</v>
      </c>
      <c r="DI21" s="100">
        <f>+'2014'!L10</f>
        <v>-2E-3</v>
      </c>
      <c r="DJ21" s="100">
        <f>+'2014'!M10</f>
        <v>0</v>
      </c>
      <c r="DK21" s="100">
        <f>+'2014'!N10</f>
        <v>0</v>
      </c>
      <c r="DL21" s="100">
        <f>+'2014'!O10</f>
        <v>0</v>
      </c>
      <c r="DM21" s="100">
        <f>+'2014'!P10</f>
        <v>0</v>
      </c>
      <c r="DN21" s="37"/>
      <c r="DO21" s="100">
        <f>'2015'!F11</f>
        <v>0</v>
      </c>
      <c r="DP21" s="100">
        <f>'2015'!G11</f>
        <v>0</v>
      </c>
      <c r="DQ21" s="100">
        <f>'2015'!H11</f>
        <v>-1.5E-3</v>
      </c>
      <c r="DR21" s="100">
        <f>'2015'!I11</f>
        <v>-1.5E-3</v>
      </c>
      <c r="DS21" s="100">
        <f>'2015'!J11</f>
        <v>-1.5E-3</v>
      </c>
      <c r="DT21" s="100">
        <f>'2015'!K11</f>
        <v>-1.5E-3</v>
      </c>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100">
        <f>'2019'!O7</f>
        <v>0</v>
      </c>
      <c r="FU21" s="100">
        <f>'2019'!P7</f>
        <v>0</v>
      </c>
      <c r="FV21" s="100">
        <f>'2019'!Q7</f>
        <v>0</v>
      </c>
      <c r="FW21" s="100">
        <f>'2020'!F7</f>
        <v>0</v>
      </c>
      <c r="FX21" s="100">
        <f>'2020'!G7</f>
        <v>0</v>
      </c>
      <c r="FY21" s="100">
        <f>'2020'!H7</f>
        <v>0</v>
      </c>
      <c r="FZ21" s="100">
        <f>'2020'!I7</f>
        <v>0</v>
      </c>
      <c r="GA21" s="100">
        <f>'2020'!J7</f>
        <v>0</v>
      </c>
      <c r="GB21" s="100">
        <f>'2020'!K7</f>
        <v>-1.5E-3</v>
      </c>
      <c r="GC21" s="100">
        <f>'2020'!L7</f>
        <v>-1.5E-3</v>
      </c>
      <c r="GD21" s="100">
        <f>'2020'!M7</f>
        <v>0</v>
      </c>
      <c r="GE21" s="100">
        <f>'2020'!N7</f>
        <v>0</v>
      </c>
      <c r="GF21" s="100">
        <f>'2020'!O7</f>
        <v>0</v>
      </c>
      <c r="GG21" s="100">
        <f>'2020'!P7</f>
        <v>0</v>
      </c>
      <c r="GH21" s="100">
        <f>'2020'!Q7</f>
        <v>0</v>
      </c>
      <c r="GI21" s="100">
        <f>'2021'!F7</f>
        <v>0</v>
      </c>
      <c r="GJ21" s="100">
        <f>'2021'!G7</f>
        <v>0</v>
      </c>
      <c r="GK21" s="100">
        <f>'2021'!H7</f>
        <v>0</v>
      </c>
      <c r="GL21" s="100">
        <f>'2021'!I7</f>
        <v>0</v>
      </c>
      <c r="GM21" s="100">
        <f>'2021'!J7</f>
        <v>0</v>
      </c>
      <c r="GN21" s="100">
        <f>'2021'!K7</f>
        <v>3.0000000000000001E-3</v>
      </c>
      <c r="GO21" s="100">
        <f>'2021'!L7</f>
        <v>3.0000000000000001E-3</v>
      </c>
      <c r="GP21" s="100">
        <f>'2021'!M7</f>
        <v>3.0000000000000001E-3</v>
      </c>
      <c r="GQ21" s="100">
        <f>'2021'!N7</f>
        <v>1.5E-3</v>
      </c>
      <c r="GR21" s="100">
        <f>'2021'!O7</f>
        <v>1.5E-3</v>
      </c>
      <c r="GS21" s="100">
        <f>'2021'!P7</f>
        <v>3.0000000000000001E-3</v>
      </c>
      <c r="GT21" s="100">
        <f>'2021'!Q7</f>
        <v>3.0000000000000001E-3</v>
      </c>
      <c r="GU21" s="100">
        <f>+'2022'!F7</f>
        <v>5.0000000000000001E-3</v>
      </c>
      <c r="GV21" s="100">
        <f>+'2022'!G7</f>
        <v>5.0000000000000001E-3</v>
      </c>
      <c r="GW21" s="100">
        <f>+'2022'!H7</f>
        <v>0.01</v>
      </c>
      <c r="GX21" s="100">
        <f>+'2022'!I7</f>
        <v>0.01</v>
      </c>
      <c r="GY21" s="66"/>
      <c r="GZ21" s="100">
        <f>+'2022'!K7</f>
        <v>1.8500000000000003E-2</v>
      </c>
      <c r="HA21" s="100">
        <f>+'2022'!L7</f>
        <v>0.02</v>
      </c>
      <c r="HB21" s="100">
        <f>+'2022'!M7</f>
        <v>0.01</v>
      </c>
      <c r="HC21" s="100">
        <f>+'2022'!N7</f>
        <v>0.01</v>
      </c>
      <c r="HD21" s="100">
        <f>+'2022'!O7</f>
        <v>1.2500000000000001E-2</v>
      </c>
      <c r="HE21" s="100">
        <f>+'2022'!P7</f>
        <v>0</v>
      </c>
      <c r="HF21" s="100">
        <f>+'2022'!Q7</f>
        <v>0</v>
      </c>
      <c r="HG21" s="100">
        <f>+'2022'!R7</f>
        <v>0</v>
      </c>
      <c r="HH21" s="100">
        <f>+'2023'!F8</f>
        <v>0</v>
      </c>
      <c r="HI21" s="100">
        <f>+'2023'!G8</f>
        <v>0</v>
      </c>
      <c r="HJ21" s="100">
        <f>+'2023'!H8</f>
        <v>0</v>
      </c>
      <c r="HK21" s="100">
        <f>+'2023'!I8</f>
        <v>0</v>
      </c>
      <c r="HL21" s="100">
        <f>+'2023'!J8</f>
        <v>0</v>
      </c>
      <c r="HM21" s="100">
        <f>+'2023'!K8</f>
        <v>0</v>
      </c>
      <c r="HN21" s="100">
        <f>+'2023'!L8</f>
        <v>0</v>
      </c>
      <c r="HO21" s="100">
        <f>+'2023'!M8</f>
        <v>0</v>
      </c>
      <c r="HP21" s="100">
        <f>+'2023'!N8</f>
        <v>0</v>
      </c>
      <c r="HQ21" s="100">
        <f>+'2023'!O8</f>
        <v>-7.4999999999999997E-3</v>
      </c>
      <c r="HR21" s="100">
        <f>+'2023'!P8</f>
        <v>-7.4999999999999997E-3</v>
      </c>
      <c r="HS21" s="100">
        <f>+'2023'!Q8</f>
        <v>-7.4999999999999997E-3</v>
      </c>
      <c r="HT21" s="100">
        <f>+'2024'!F8</f>
        <v>-7.4999999999999997E-3</v>
      </c>
      <c r="HU21" s="100">
        <f>+'2024'!G8</f>
        <v>-0.01</v>
      </c>
      <c r="HV21" s="100">
        <f>+'2024'!H8</f>
        <v>-7.4999999999999997E-3</v>
      </c>
      <c r="HW21" s="100">
        <f>+'2024'!I8</f>
        <v>-5.0000000000000001E-3</v>
      </c>
      <c r="HX21" s="100">
        <f>+'2024'!J8</f>
        <v>-5.0000000000000001E-3</v>
      </c>
      <c r="HY21" s="100">
        <f>+'2024'!K8</f>
        <v>-2.5000000000000001E-3</v>
      </c>
      <c r="HZ21" s="100">
        <f>+'2024'!L8</f>
        <v>-2.5000000000000001E-3</v>
      </c>
      <c r="IA21" s="66"/>
      <c r="IB21" s="100">
        <f>+'2024'!N8</f>
        <v>-2.5000000000000001E-3</v>
      </c>
      <c r="IC21" s="100">
        <f>+'2024'!O8</f>
        <v>0</v>
      </c>
      <c r="ID21" s="100">
        <f>+'2024'!P8</f>
        <v>0</v>
      </c>
      <c r="IE21" s="100">
        <f>+'2024'!Q8</f>
        <v>0</v>
      </c>
      <c r="IF21" s="100">
        <f>+'2025'!F8</f>
        <v>0</v>
      </c>
      <c r="IG21" s="100">
        <f>+'2025'!G8</f>
        <v>0</v>
      </c>
      <c r="IH21" s="100">
        <f>+'2025'!H8</f>
        <v>0</v>
      </c>
      <c r="II21" s="100">
        <f>+'2025'!I8</f>
        <v>0</v>
      </c>
    </row>
    <row r="22" spans="1:243" ht="13.5" thickBot="1" x14ac:dyDescent="0.25">
      <c r="A22" s="99" t="s">
        <v>76</v>
      </c>
      <c r="B22" s="21">
        <f t="shared" si="0"/>
        <v>17</v>
      </c>
      <c r="C22" s="2">
        <f t="shared" si="1"/>
        <v>13</v>
      </c>
      <c r="D22" s="2">
        <f t="shared" si="2"/>
        <v>73</v>
      </c>
      <c r="E22" s="62">
        <f>SUM(B22:D22)</f>
        <v>103</v>
      </c>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2"/>
      <c r="BW22" s="142"/>
      <c r="BX22" s="142"/>
      <c r="BY22" s="142"/>
      <c r="BZ22" s="142"/>
      <c r="CA22" s="142"/>
      <c r="CB22" s="142"/>
      <c r="CC22" s="142"/>
      <c r="CD22" s="142"/>
      <c r="CE22" s="142"/>
      <c r="CF22" s="142"/>
      <c r="CG22" s="142"/>
      <c r="CH22" s="142"/>
      <c r="CI22" s="142"/>
      <c r="CJ22" s="142"/>
      <c r="CK22" s="142"/>
      <c r="CL22" s="142"/>
      <c r="CM22" s="142"/>
      <c r="CN22" s="142"/>
      <c r="CO22" s="142"/>
      <c r="CP22" s="142"/>
      <c r="CQ22" s="142"/>
      <c r="CR22" s="142"/>
      <c r="CS22" s="142"/>
      <c r="CT22" s="64"/>
      <c r="CU22" s="64"/>
      <c r="CV22" s="64"/>
      <c r="CW22" s="64"/>
      <c r="CX22" s="64"/>
      <c r="CY22" s="64"/>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100">
        <f>'2016'!N10</f>
        <v>0</v>
      </c>
      <c r="EJ22" s="100">
        <f>'2016'!O10</f>
        <v>0</v>
      </c>
      <c r="EK22" s="100">
        <f>'2016'!P10</f>
        <v>0</v>
      </c>
      <c r="EL22" s="100">
        <f>'2016'!Q10</f>
        <v>0</v>
      </c>
      <c r="EM22" s="100">
        <f>'2016'!R10</f>
        <v>0</v>
      </c>
      <c r="EN22" s="100">
        <f>'2016'!S10</f>
        <v>0</v>
      </c>
      <c r="EO22" s="100">
        <f>'2017'!H9</f>
        <v>0</v>
      </c>
      <c r="EP22" s="100">
        <f>'2017'!I9</f>
        <v>0</v>
      </c>
      <c r="EQ22" s="100">
        <f>'2017'!J9</f>
        <v>0</v>
      </c>
      <c r="ER22" s="100">
        <f>'2017'!K9</f>
        <v>0</v>
      </c>
      <c r="ES22" s="100">
        <f>'2017'!L9</f>
        <v>0</v>
      </c>
      <c r="ET22" s="100">
        <f>'2017'!M9</f>
        <v>0</v>
      </c>
      <c r="EU22" s="100">
        <f>'2017'!N9</f>
        <v>0</v>
      </c>
      <c r="EV22" s="100">
        <f>'2017'!O9</f>
        <v>0</v>
      </c>
      <c r="EW22" s="100">
        <f>'2017'!P9</f>
        <v>0</v>
      </c>
      <c r="EX22" s="100">
        <f>'2017'!Q9</f>
        <v>0</v>
      </c>
      <c r="EY22" s="100">
        <f>'2018'!F8</f>
        <v>0</v>
      </c>
      <c r="EZ22" s="100">
        <f>'2018'!G8</f>
        <v>0</v>
      </c>
      <c r="FA22" s="100">
        <f>'2018'!H8</f>
        <v>0</v>
      </c>
      <c r="FB22" s="100">
        <f>'2018'!I8</f>
        <v>0</v>
      </c>
      <c r="FC22" s="100">
        <f>'2018'!J8</f>
        <v>0</v>
      </c>
      <c r="FD22" s="100">
        <f>'2018'!K8</f>
        <v>0</v>
      </c>
      <c r="FE22" s="100">
        <f>'2018'!L8</f>
        <v>0</v>
      </c>
      <c r="FF22" s="100">
        <f>'2018'!M8</f>
        <v>0</v>
      </c>
      <c r="FG22" s="100">
        <f>'2018'!N8</f>
        <v>0</v>
      </c>
      <c r="FH22" s="100">
        <f>'2018'!O8</f>
        <v>0</v>
      </c>
      <c r="FI22" s="100">
        <f>'2018'!P8</f>
        <v>0</v>
      </c>
      <c r="FJ22" s="100">
        <f>'2018'!Q8</f>
        <v>0</v>
      </c>
      <c r="FK22" s="100">
        <f>'2019'!F9</f>
        <v>0</v>
      </c>
      <c r="FL22" s="100">
        <f>'2019'!G9</f>
        <v>0</v>
      </c>
      <c r="FM22" s="100">
        <f>'2019'!H9</f>
        <v>0</v>
      </c>
      <c r="FN22" s="100">
        <f>'2019'!I9</f>
        <v>0</v>
      </c>
      <c r="FO22" s="100">
        <f>'2019'!J9</f>
        <v>0</v>
      </c>
      <c r="FP22" s="100">
        <f>'2019'!K9</f>
        <v>0</v>
      </c>
      <c r="FQ22" s="100">
        <f>'2019'!L9</f>
        <v>0</v>
      </c>
      <c r="FR22" s="100">
        <f>'2019'!M9</f>
        <v>0</v>
      </c>
      <c r="FS22" s="100">
        <f>'2019'!N9</f>
        <v>0</v>
      </c>
      <c r="FT22" s="100">
        <f>'2019'!O9</f>
        <v>0</v>
      </c>
      <c r="FU22" s="100">
        <f>'2019'!P9</f>
        <v>0</v>
      </c>
      <c r="FV22" s="100">
        <f>'2019'!Q9</f>
        <v>0</v>
      </c>
      <c r="FW22" s="66"/>
      <c r="FX22" s="100">
        <f>'2020'!G8</f>
        <v>0</v>
      </c>
      <c r="FY22" s="100">
        <f>'2020'!H8</f>
        <v>0</v>
      </c>
      <c r="FZ22" s="100">
        <f>'2020'!I8</f>
        <v>0</v>
      </c>
      <c r="GA22" s="100">
        <f>'2020'!J8</f>
        <v>0</v>
      </c>
      <c r="GB22" s="100">
        <f>'2020'!K8</f>
        <v>-1.5E-3</v>
      </c>
      <c r="GC22" s="100">
        <f>'2020'!L8</f>
        <v>-1.5E-3</v>
      </c>
      <c r="GD22" s="100">
        <f>'2020'!M8</f>
        <v>0</v>
      </c>
      <c r="GE22" s="100">
        <f>'2020'!N8</f>
        <v>0</v>
      </c>
      <c r="GF22" s="100">
        <f>'2020'!O8</f>
        <v>0</v>
      </c>
      <c r="GG22" s="100">
        <f>'2020'!P8</f>
        <v>0</v>
      </c>
      <c r="GH22" s="100">
        <f>'2020'!Q8</f>
        <v>0</v>
      </c>
      <c r="GI22" s="100">
        <f>'2021'!F8</f>
        <v>0</v>
      </c>
      <c r="GJ22" s="100">
        <f>'2021'!G8</f>
        <v>0</v>
      </c>
      <c r="GK22" s="100">
        <f>'2021'!H8</f>
        <v>0</v>
      </c>
      <c r="GL22" s="100">
        <f>'2021'!I8</f>
        <v>0</v>
      </c>
      <c r="GM22" s="100">
        <f>'2021'!J8</f>
        <v>0</v>
      </c>
      <c r="GN22" s="100">
        <f>'2021'!K8</f>
        <v>3.0000000000000001E-3</v>
      </c>
      <c r="GO22" s="100">
        <f>'2021'!L8</f>
        <v>3.0000000000000001E-3</v>
      </c>
      <c r="GP22" s="100">
        <f>'2021'!M8</f>
        <v>3.0000000000000001E-3</v>
      </c>
      <c r="GQ22" s="100">
        <f>'2021'!N8</f>
        <v>1.5E-3</v>
      </c>
      <c r="GR22" s="100">
        <f>'2021'!O8</f>
        <v>1.5E-3</v>
      </c>
      <c r="GS22" s="100">
        <f>'2021'!P8</f>
        <v>3.0000000000000001E-3</v>
      </c>
      <c r="GT22" s="100">
        <f>'2021'!Q8</f>
        <v>3.0000000000000001E-3</v>
      </c>
      <c r="GU22" s="100">
        <f>+'2022'!F8</f>
        <v>5.0000000000000001E-3</v>
      </c>
      <c r="GV22" s="100">
        <f>+'2022'!G8</f>
        <v>5.0000000000000001E-3</v>
      </c>
      <c r="GW22" s="100">
        <f>+'2022'!H8</f>
        <v>0.01</v>
      </c>
      <c r="GX22" s="100">
        <f>+'2022'!I8</f>
        <v>0.01</v>
      </c>
      <c r="GY22" s="100">
        <f>+'2022'!J8</f>
        <v>5.0000000000000001E-3</v>
      </c>
      <c r="GZ22" s="100">
        <f>+'2022'!K8</f>
        <v>1.8500000000000003E-2</v>
      </c>
      <c r="HA22" s="100">
        <f>+'2022'!L8</f>
        <v>0.02</v>
      </c>
      <c r="HB22" s="100">
        <f>+'2022'!M8</f>
        <v>0.01</v>
      </c>
      <c r="HC22" s="100">
        <f>+'2022'!N8</f>
        <v>0.01</v>
      </c>
      <c r="HD22" s="100">
        <f>+'2022'!O8</f>
        <v>1.2500000000000001E-2</v>
      </c>
      <c r="HE22" s="100">
        <f>+'2022'!P8</f>
        <v>0</v>
      </c>
      <c r="HF22" s="100">
        <f>+'2022'!Q8</f>
        <v>0</v>
      </c>
      <c r="HG22" s="100">
        <f>+'2022'!R8</f>
        <v>0</v>
      </c>
      <c r="HH22" s="100">
        <f>+'2023'!F9</f>
        <v>0</v>
      </c>
      <c r="HI22" s="100">
        <f>+'2023'!G9</f>
        <v>0</v>
      </c>
      <c r="HJ22" s="100">
        <f>+'2023'!H9</f>
        <v>0</v>
      </c>
      <c r="HK22" s="100">
        <f>+'2023'!I9</f>
        <v>0</v>
      </c>
      <c r="HL22" s="100">
        <f>+'2023'!J9</f>
        <v>0</v>
      </c>
      <c r="HM22" s="100">
        <f>+'2023'!K9</f>
        <v>0</v>
      </c>
      <c r="HN22" s="100">
        <f>+'2023'!L9</f>
        <v>0</v>
      </c>
      <c r="HO22" s="66"/>
      <c r="HP22" s="100">
        <f>+'2023'!N9</f>
        <v>0</v>
      </c>
      <c r="HQ22" s="100">
        <f>+'2023'!O9</f>
        <v>-7.4999999999999997E-3</v>
      </c>
      <c r="HR22" s="100">
        <f>+'2023'!P9</f>
        <v>-7.4999999999999997E-3</v>
      </c>
      <c r="HS22" s="100">
        <f>+'2023'!Q9</f>
        <v>-7.4999999999999997E-3</v>
      </c>
      <c r="HT22" s="100">
        <f>+'2024'!F9</f>
        <v>-7.4999999999999997E-3</v>
      </c>
      <c r="HU22" s="100">
        <f>+'2024'!G9</f>
        <v>-7.4999999999999997E-3</v>
      </c>
      <c r="HV22" s="100">
        <f>+'2024'!H9</f>
        <v>-7.4999999999999997E-3</v>
      </c>
      <c r="HW22" s="100">
        <f>+'2024'!I9</f>
        <v>-5.0000000000000001E-3</v>
      </c>
      <c r="HX22" s="100">
        <f>+'2024'!J9</f>
        <v>-5.0000000000000001E-3</v>
      </c>
      <c r="HY22" s="100">
        <f>+'2024'!K9</f>
        <v>-2.5000000000000001E-3</v>
      </c>
      <c r="HZ22" s="100">
        <f>+'2024'!L9</f>
        <v>-2.5000000000000001E-3</v>
      </c>
      <c r="IA22" s="100">
        <f>+'2024'!M9</f>
        <v>0</v>
      </c>
      <c r="IB22" s="100">
        <f>+'2024'!N9</f>
        <v>-2.5000000000000001E-3</v>
      </c>
      <c r="IC22" s="100">
        <f>+'2024'!O9</f>
        <v>0</v>
      </c>
      <c r="ID22" s="100">
        <f>+'2024'!P9</f>
        <v>0</v>
      </c>
      <c r="IE22" s="100">
        <f>+'2024'!Q9</f>
        <v>0</v>
      </c>
      <c r="IF22" s="100">
        <f>+'2025'!F9</f>
        <v>0</v>
      </c>
      <c r="IG22" s="100">
        <f>+'2025'!G9</f>
        <v>0</v>
      </c>
      <c r="IH22" s="100">
        <f>+'2025'!H9</f>
        <v>0</v>
      </c>
      <c r="II22" s="100">
        <f>+'2025'!I9</f>
        <v>0</v>
      </c>
    </row>
    <row r="23" spans="1:243" ht="12.75" customHeight="1" thickBot="1" x14ac:dyDescent="0.25">
      <c r="A23" s="2" t="s">
        <v>22</v>
      </c>
      <c r="B23" s="21">
        <f t="shared" si="0"/>
        <v>10</v>
      </c>
      <c r="C23" s="2">
        <f t="shared" si="1"/>
        <v>15</v>
      </c>
      <c r="D23" s="2">
        <f t="shared" si="2"/>
        <v>46</v>
      </c>
      <c r="E23" s="62">
        <f t="shared" si="3"/>
        <v>71</v>
      </c>
      <c r="F23" s="35"/>
      <c r="G23" s="35"/>
      <c r="H23" s="35"/>
      <c r="I23" s="35"/>
      <c r="J23" s="35"/>
      <c r="K23" s="35"/>
      <c r="L23" s="35"/>
      <c r="M23" s="35"/>
      <c r="N23" s="35"/>
      <c r="O23" s="35"/>
      <c r="P23" s="35"/>
      <c r="Q23" s="35"/>
      <c r="R23" s="35"/>
      <c r="S23" s="35"/>
      <c r="T23" s="35"/>
      <c r="U23" s="35"/>
      <c r="V23" s="35"/>
      <c r="W23" s="35"/>
      <c r="X23" s="100">
        <f>'2007'!I15</f>
        <v>0</v>
      </c>
      <c r="Y23" s="100">
        <f>'2007'!J15</f>
        <v>0</v>
      </c>
      <c r="Z23" s="100">
        <f>'2007'!K15</f>
        <v>-2.5000000000000001E-3</v>
      </c>
      <c r="AA23" s="100">
        <f>'2007'!L15</f>
        <v>0</v>
      </c>
      <c r="AB23" s="37"/>
      <c r="AC23" s="100">
        <f>'2007'!N15</f>
        <v>-2.5000000000000001E-3</v>
      </c>
      <c r="AD23" s="100">
        <f>'2007'!O15</f>
        <v>0</v>
      </c>
      <c r="AE23" s="100">
        <f>'2007'!P15</f>
        <v>0</v>
      </c>
      <c r="AF23" s="100">
        <f>'2007'!Q15</f>
        <v>0</v>
      </c>
      <c r="AG23" s="63">
        <f>'2008'!F12</f>
        <v>0</v>
      </c>
      <c r="AH23" s="63">
        <f>'2008'!G12</f>
        <v>2.5000000000000001E-3</v>
      </c>
      <c r="AI23" s="63">
        <f>'2008'!H12</f>
        <v>5.0000000000000001E-3</v>
      </c>
      <c r="AJ23" s="63">
        <f>'2008'!I12</f>
        <v>2.5000000000000001E-3</v>
      </c>
      <c r="AK23" s="63">
        <f>'2008'!J12</f>
        <v>2.5000000000000001E-3</v>
      </c>
      <c r="AL23" s="63">
        <f>'2008'!K12</f>
        <v>2.5000000000000001E-3</v>
      </c>
      <c r="AM23" s="63">
        <f>'2008'!L12</f>
        <v>0</v>
      </c>
      <c r="AN23" s="63">
        <f>'2008'!M12</f>
        <v>0</v>
      </c>
      <c r="AO23" s="63">
        <f>'2008'!N12</f>
        <v>0</v>
      </c>
      <c r="AP23" s="63">
        <f>'2008'!O12</f>
        <v>0</v>
      </c>
      <c r="AQ23" s="165" t="str">
        <f>'2008'!P6</f>
        <v>Rendkívüli kamatdöntés. A jegyzőkönyv nem publikus.</v>
      </c>
      <c r="AR23" s="63">
        <f>'2008'!Q12</f>
        <v>-5.0000000000000001E-3</v>
      </c>
      <c r="AS23" s="37"/>
      <c r="AT23" s="63">
        <f>'2008'!S12</f>
        <v>-5.0000000000000001E-3</v>
      </c>
      <c r="AU23" s="63">
        <f>'2009'!F11</f>
        <v>-5.0000000000000001E-3</v>
      </c>
      <c r="AV23" s="63">
        <f>'2009'!G11</f>
        <v>0</v>
      </c>
      <c r="AW23" s="63">
        <f>'2009'!H11</f>
        <v>0.01</v>
      </c>
      <c r="AX23" s="63">
        <f>'2009'!I11</f>
        <v>0</v>
      </c>
      <c r="AY23" s="63">
        <f>'2009'!J11</f>
        <v>0</v>
      </c>
      <c r="AZ23" s="63">
        <f>'2009'!K11</f>
        <v>0</v>
      </c>
      <c r="BA23" s="63">
        <f>'2009'!L11</f>
        <v>-5.0000000000000001E-3</v>
      </c>
      <c r="BB23" s="63">
        <f>'2009'!M11</f>
        <v>-5.0000000000000001E-3</v>
      </c>
      <c r="BC23" s="63">
        <f>'2009'!N11</f>
        <v>-5.0000000000000001E-3</v>
      </c>
      <c r="BD23" s="63">
        <f>'2009'!O11</f>
        <v>-5.0000000000000001E-3</v>
      </c>
      <c r="BE23" s="63">
        <f>'2009'!P11</f>
        <v>-5.0000000000000001E-3</v>
      </c>
      <c r="BF23" s="63">
        <f>'2009'!Q11</f>
        <v>-2.5000000000000001E-3</v>
      </c>
      <c r="BG23" s="63">
        <f>'2010'!F11</f>
        <v>-2.5000000000000001E-3</v>
      </c>
      <c r="BH23" s="63">
        <f>'2010'!G11</f>
        <v>-2.5000000000000001E-3</v>
      </c>
      <c r="BI23" s="63">
        <f>'2010'!H11</f>
        <v>-2.5000000000000001E-3</v>
      </c>
      <c r="BJ23" s="63">
        <f>'2010'!I11</f>
        <v>-2.5000000000000001E-3</v>
      </c>
      <c r="BK23" s="63">
        <f>'2010'!J11</f>
        <v>0</v>
      </c>
      <c r="BL23" s="63">
        <f>'2010'!K11</f>
        <v>0</v>
      </c>
      <c r="BM23" s="63">
        <f>'2010'!L11</f>
        <v>0</v>
      </c>
      <c r="BN23" s="63">
        <f>'2010'!M11</f>
        <v>0</v>
      </c>
      <c r="BO23" s="63">
        <f>'2010'!N11</f>
        <v>0</v>
      </c>
      <c r="BP23" s="63">
        <f>'2010'!O11</f>
        <v>0</v>
      </c>
      <c r="BQ23" s="63">
        <f>'2010'!P11</f>
        <v>2.5000000000000001E-3</v>
      </c>
      <c r="BR23" s="103">
        <f>'2010'!Q11</f>
        <v>0</v>
      </c>
      <c r="BS23" s="100">
        <f>'2011'!F12</f>
        <v>0</v>
      </c>
      <c r="BT23" s="100">
        <f>'2011'!G12</f>
        <v>0</v>
      </c>
      <c r="BU23" s="100">
        <f>'2011'!H12</f>
        <v>0</v>
      </c>
      <c r="BV23" s="100">
        <f>'2011'!I12</f>
        <v>0</v>
      </c>
      <c r="BW23" s="100">
        <f>'2011'!J12</f>
        <v>0</v>
      </c>
      <c r="BX23" s="100">
        <f>'2011'!K12</f>
        <v>0</v>
      </c>
      <c r="BY23" s="100">
        <f>'2011'!L12</f>
        <v>0</v>
      </c>
      <c r="BZ23" s="100">
        <f>'2011'!M12</f>
        <v>0</v>
      </c>
      <c r="CA23" s="100">
        <f>'2011'!N12</f>
        <v>0</v>
      </c>
      <c r="CB23" s="100">
        <f>'2011'!O12</f>
        <v>0</v>
      </c>
      <c r="CC23" s="100">
        <f>'2011'!P12</f>
        <v>5.0000000000000001E-3</v>
      </c>
      <c r="CD23" s="100">
        <f>'2011'!Q12</f>
        <v>5.0000000000000001E-3</v>
      </c>
      <c r="CE23" s="100">
        <f>'2012'!F9</f>
        <v>5.0000000000000001E-3</v>
      </c>
      <c r="CF23" s="100">
        <f>'2012'!G9</f>
        <v>0</v>
      </c>
      <c r="CG23" s="100">
        <f>'2012'!H9</f>
        <v>0</v>
      </c>
      <c r="CH23" s="100">
        <f>'2012'!I9</f>
        <v>0</v>
      </c>
      <c r="CI23" s="100">
        <f>'2012'!J9</f>
        <v>0</v>
      </c>
      <c r="CJ23" s="100">
        <f>'2012'!K9</f>
        <v>0</v>
      </c>
      <c r="CK23" s="100">
        <f>'2012'!L9</f>
        <v>0</v>
      </c>
      <c r="CL23" s="100">
        <f>'2012'!M9</f>
        <v>0</v>
      </c>
      <c r="CM23" s="100">
        <f>'2012'!N9</f>
        <v>0</v>
      </c>
      <c r="CN23" s="100">
        <f>'2012'!O9</f>
        <v>0</v>
      </c>
      <c r="CO23" s="100">
        <f>'2012'!P9</f>
        <v>0</v>
      </c>
      <c r="CP23" s="100">
        <f>'2012'!Q9</f>
        <v>0</v>
      </c>
      <c r="CQ23" s="100">
        <f>'2013'!F11</f>
        <v>0</v>
      </c>
      <c r="CR23" s="100">
        <f>'2013'!G11</f>
        <v>0</v>
      </c>
      <c r="CS23" s="100">
        <f>'2013'!H11</f>
        <v>0</v>
      </c>
      <c r="CT23" s="64"/>
      <c r="CU23" s="64"/>
      <c r="CV23" s="64"/>
      <c r="CW23" s="64"/>
      <c r="CX23" s="64"/>
      <c r="CY23" s="64"/>
      <c r="CZ23" s="64"/>
      <c r="DA23" s="64"/>
      <c r="DB23" s="64"/>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105"/>
      <c r="GT23" s="105"/>
      <c r="GU23" s="105"/>
      <c r="GV23" s="105"/>
      <c r="GW23" s="105"/>
      <c r="GX23" s="105"/>
      <c r="GY23" s="105"/>
      <c r="GZ23" s="105"/>
      <c r="HA23" s="105"/>
      <c r="HB23" s="105"/>
      <c r="HC23" s="105"/>
      <c r="HD23" s="105"/>
      <c r="HE23" s="105"/>
      <c r="HF23" s="105"/>
      <c r="HG23" s="105"/>
      <c r="HH23" s="105"/>
      <c r="HI23" s="105"/>
      <c r="HJ23" s="105"/>
      <c r="HK23" s="105"/>
      <c r="HL23" s="105"/>
      <c r="HM23" s="105"/>
      <c r="HN23" s="105"/>
      <c r="HO23" s="105"/>
      <c r="HP23" s="105"/>
      <c r="HQ23" s="105"/>
      <c r="HR23" s="105"/>
      <c r="HS23" s="105"/>
      <c r="HT23" s="105"/>
      <c r="HU23" s="105"/>
      <c r="HV23" s="105"/>
      <c r="HW23" s="105"/>
      <c r="HX23" s="105"/>
      <c r="HY23" s="105"/>
      <c r="HZ23" s="105"/>
      <c r="IA23" s="105"/>
      <c r="IB23" s="105"/>
      <c r="IC23" s="105"/>
      <c r="ID23" s="105"/>
      <c r="IE23" s="105"/>
      <c r="IF23" s="105"/>
      <c r="IG23" s="105"/>
      <c r="IH23" s="105"/>
      <c r="II23" s="105"/>
    </row>
    <row r="24" spans="1:243" ht="13.5" thickBot="1" x14ac:dyDescent="0.25">
      <c r="A24" s="2" t="s">
        <v>21</v>
      </c>
      <c r="B24" s="21">
        <f t="shared" si="0"/>
        <v>14</v>
      </c>
      <c r="C24" s="2">
        <f t="shared" si="1"/>
        <v>11</v>
      </c>
      <c r="D24" s="2">
        <f t="shared" si="2"/>
        <v>41</v>
      </c>
      <c r="E24" s="62">
        <f t="shared" si="3"/>
        <v>66</v>
      </c>
      <c r="F24" s="35"/>
      <c r="G24" s="35"/>
      <c r="H24" s="35"/>
      <c r="I24" s="35"/>
      <c r="J24" s="35"/>
      <c r="K24" s="35"/>
      <c r="L24" s="35"/>
      <c r="M24" s="35"/>
      <c r="N24" s="35"/>
      <c r="O24" s="35"/>
      <c r="P24" s="35"/>
      <c r="Q24" s="35"/>
      <c r="R24" s="35"/>
      <c r="S24" s="35"/>
      <c r="T24" s="35"/>
      <c r="U24" s="35"/>
      <c r="V24" s="35"/>
      <c r="W24" s="35"/>
      <c r="X24" s="35"/>
      <c r="Y24" s="35"/>
      <c r="Z24" s="35"/>
      <c r="AA24" s="37"/>
      <c r="AB24" s="63">
        <f>'2007'!M16</f>
        <v>0</v>
      </c>
      <c r="AC24" s="63">
        <f>'2007'!N16</f>
        <v>0</v>
      </c>
      <c r="AD24" s="63">
        <f>'2007'!O16</f>
        <v>0</v>
      </c>
      <c r="AE24" s="63">
        <f>'2007'!P16</f>
        <v>0</v>
      </c>
      <c r="AF24" s="63">
        <f>'2007'!Q16</f>
        <v>0</v>
      </c>
      <c r="AG24" s="37"/>
      <c r="AH24" s="63">
        <f>'2008'!G13</f>
        <v>0</v>
      </c>
      <c r="AI24" s="63">
        <f>'2008'!H13</f>
        <v>2.5000000000000001E-3</v>
      </c>
      <c r="AJ24" s="63">
        <f>'2008'!I13</f>
        <v>2.5000000000000001E-3</v>
      </c>
      <c r="AK24" s="63">
        <f>'2008'!J13</f>
        <v>2.5000000000000001E-3</v>
      </c>
      <c r="AL24" s="63">
        <f>'2008'!K13</f>
        <v>0</v>
      </c>
      <c r="AM24" s="63">
        <f>'2008'!L13</f>
        <v>0</v>
      </c>
      <c r="AN24" s="63">
        <f>'2008'!M13</f>
        <v>0</v>
      </c>
      <c r="AO24" s="63">
        <f>'2008'!N13</f>
        <v>0</v>
      </c>
      <c r="AP24" s="63">
        <f>'2008'!O13</f>
        <v>0</v>
      </c>
      <c r="AQ24" s="166"/>
      <c r="AR24" s="63">
        <f>'2008'!Q13</f>
        <v>-5.0000000000000001E-3</v>
      </c>
      <c r="AS24" s="63">
        <f>'2008'!R13</f>
        <v>-5.0000000000000001E-3</v>
      </c>
      <c r="AT24" s="63">
        <f>'2008'!S13</f>
        <v>-5.0000000000000001E-3</v>
      </c>
      <c r="AU24" s="37"/>
      <c r="AV24" s="63">
        <f>'2009'!G12</f>
        <v>0</v>
      </c>
      <c r="AW24" s="63">
        <f>'2009'!H12</f>
        <v>0.01</v>
      </c>
      <c r="AX24" s="63">
        <f>'2009'!I12</f>
        <v>0</v>
      </c>
      <c r="AY24" s="63">
        <f>'2009'!J12</f>
        <v>0</v>
      </c>
      <c r="AZ24" s="63">
        <f>'2009'!K12</f>
        <v>0</v>
      </c>
      <c r="BA24" s="37"/>
      <c r="BB24" s="63">
        <f>'2009'!M12</f>
        <v>-5.0000000000000001E-3</v>
      </c>
      <c r="BC24" s="63">
        <f>'2009'!N12</f>
        <v>-5.0000000000000001E-3</v>
      </c>
      <c r="BD24" s="63">
        <f>'2009'!O12</f>
        <v>-5.0000000000000001E-3</v>
      </c>
      <c r="BE24" s="63">
        <f>'2009'!P12</f>
        <v>-5.0000000000000001E-3</v>
      </c>
      <c r="BF24" s="63">
        <f>'2009'!Q12</f>
        <v>-2.5000000000000001E-3</v>
      </c>
      <c r="BG24" s="63">
        <f>'2010'!F12</f>
        <v>-2.5000000000000001E-3</v>
      </c>
      <c r="BH24" s="63">
        <f>'2010'!G12</f>
        <v>0</v>
      </c>
      <c r="BI24" s="63">
        <f>'2010'!H12</f>
        <v>-2.5000000000000001E-3</v>
      </c>
      <c r="BJ24" s="63">
        <f>'2010'!I12</f>
        <v>-2.5000000000000001E-3</v>
      </c>
      <c r="BK24" s="63">
        <f>'2010'!J12</f>
        <v>0</v>
      </c>
      <c r="BL24" s="63">
        <f>'2010'!K12</f>
        <v>0</v>
      </c>
      <c r="BM24" s="63">
        <f>'2010'!L12</f>
        <v>0</v>
      </c>
      <c r="BN24" s="63">
        <f>'2010'!M12</f>
        <v>0</v>
      </c>
      <c r="BO24" s="63">
        <f>'2010'!N12</f>
        <v>0</v>
      </c>
      <c r="BP24" s="63">
        <f>'2010'!O12</f>
        <v>0</v>
      </c>
      <c r="BQ24" s="63">
        <f>'2010'!P12</f>
        <v>2.5000000000000001E-3</v>
      </c>
      <c r="BR24" s="103">
        <f>'2010'!Q12</f>
        <v>2.5000000000000001E-3</v>
      </c>
      <c r="BS24" s="100">
        <f>'2011'!F13</f>
        <v>2.5000000000000001E-3</v>
      </c>
      <c r="BT24" s="100">
        <f>'2011'!G13</f>
        <v>0</v>
      </c>
      <c r="BU24" s="100">
        <f>'2011'!H13</f>
        <v>0</v>
      </c>
      <c r="BV24" s="100">
        <f>'2011'!I13</f>
        <v>0</v>
      </c>
      <c r="BW24" s="100">
        <f>'2011'!J13</f>
        <v>0</v>
      </c>
      <c r="BX24" s="100">
        <f>'2011'!K13</f>
        <v>0</v>
      </c>
      <c r="BY24" s="100">
        <f>'2011'!L13</f>
        <v>0</v>
      </c>
      <c r="BZ24" s="100">
        <f>'2011'!M13</f>
        <v>0</v>
      </c>
      <c r="CA24" s="100">
        <f>'2011'!N13</f>
        <v>2.5000000000000001E-3</v>
      </c>
      <c r="CB24" s="100">
        <f>'2011'!O13</f>
        <v>2.5000000000000001E-3</v>
      </c>
      <c r="CC24" s="100">
        <f>'2011'!P13</f>
        <v>5.0000000000000001E-3</v>
      </c>
      <c r="CD24" s="100">
        <f>'2011'!Q13</f>
        <v>5.0000000000000001E-3</v>
      </c>
      <c r="CE24" s="100">
        <f>'2012'!F10</f>
        <v>5.0000000000000001E-3</v>
      </c>
      <c r="CF24" s="100">
        <f>'2012'!G10</f>
        <v>0</v>
      </c>
      <c r="CG24" s="100">
        <f>'2012'!H10</f>
        <v>2.5000000000000001E-3</v>
      </c>
      <c r="CH24" s="100">
        <f>'2012'!I10</f>
        <v>2.5000000000000001E-3</v>
      </c>
      <c r="CI24" s="100">
        <f>'2012'!J10</f>
        <v>0</v>
      </c>
      <c r="CJ24" s="100">
        <f>'2012'!K10</f>
        <v>0</v>
      </c>
      <c r="CK24" s="100">
        <f>'2012'!L10</f>
        <v>0</v>
      </c>
      <c r="CL24" s="100">
        <f>'2012'!M10</f>
        <v>0</v>
      </c>
      <c r="CM24" s="100">
        <f>'2012'!N10</f>
        <v>0</v>
      </c>
      <c r="CN24" s="100">
        <f>'2012'!O10</f>
        <v>0</v>
      </c>
      <c r="CO24" s="100">
        <f>'2012'!P10</f>
        <v>0</v>
      </c>
      <c r="CP24" s="100">
        <f>'2012'!Q10</f>
        <v>0</v>
      </c>
      <c r="CQ24" s="100">
        <f>'2013'!F12</f>
        <v>0</v>
      </c>
      <c r="CR24" s="100">
        <f>'2013'!G12</f>
        <v>0</v>
      </c>
      <c r="CS24" s="100">
        <f>'2013'!H12</f>
        <v>0</v>
      </c>
      <c r="CT24" s="64"/>
      <c r="CU24" s="64"/>
      <c r="CV24" s="64"/>
      <c r="CW24" s="64"/>
      <c r="CX24" s="64"/>
      <c r="CY24" s="64"/>
      <c r="CZ24" s="64"/>
      <c r="DA24" s="64"/>
      <c r="DB24" s="64"/>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c r="FS24" s="35"/>
      <c r="FT24" s="35"/>
      <c r="FU24" s="35"/>
      <c r="FV24" s="35"/>
      <c r="FW24" s="35"/>
      <c r="FX24" s="35"/>
      <c r="FY24" s="35"/>
      <c r="FZ24" s="35"/>
      <c r="GA24" s="35"/>
      <c r="GB24" s="35"/>
      <c r="GC24" s="35"/>
      <c r="GD24" s="35"/>
      <c r="GE24" s="35"/>
      <c r="GF24" s="35"/>
      <c r="GG24" s="35"/>
      <c r="GH24" s="35"/>
      <c r="GI24" s="35"/>
      <c r="GJ24" s="35"/>
      <c r="GK24" s="35"/>
      <c r="GL24" s="35"/>
      <c r="GM24" s="35"/>
      <c r="GN24" s="35"/>
      <c r="GO24" s="35"/>
      <c r="GP24" s="35"/>
      <c r="GQ24" s="35"/>
      <c r="GR24" s="35"/>
      <c r="GS24" s="105"/>
      <c r="GT24" s="105"/>
      <c r="GU24" s="105"/>
      <c r="GV24" s="105"/>
      <c r="GW24" s="105"/>
      <c r="GX24" s="105"/>
      <c r="GY24" s="105"/>
      <c r="GZ24" s="105"/>
      <c r="HA24" s="105"/>
      <c r="HB24" s="105"/>
      <c r="HC24" s="105"/>
      <c r="HD24" s="105"/>
      <c r="HE24" s="105"/>
      <c r="HF24" s="105"/>
      <c r="HG24" s="105"/>
      <c r="HH24" s="105"/>
      <c r="HI24" s="105"/>
      <c r="HJ24" s="105"/>
      <c r="HK24" s="105"/>
      <c r="HL24" s="105"/>
      <c r="HM24" s="105"/>
      <c r="HN24" s="105"/>
      <c r="HO24" s="105"/>
      <c r="HP24" s="105"/>
      <c r="HQ24" s="105"/>
      <c r="HR24" s="105"/>
      <c r="HS24" s="105"/>
      <c r="HT24" s="105"/>
      <c r="HU24" s="105"/>
      <c r="HV24" s="105"/>
      <c r="HW24" s="105"/>
      <c r="HX24" s="105"/>
      <c r="HY24" s="105"/>
      <c r="HZ24" s="105"/>
      <c r="IA24" s="105"/>
      <c r="IB24" s="105"/>
      <c r="IC24" s="105"/>
      <c r="ID24" s="105"/>
      <c r="IE24" s="105"/>
      <c r="IF24" s="105"/>
      <c r="IG24" s="105"/>
      <c r="IH24" s="105"/>
      <c r="II24" s="105"/>
    </row>
    <row r="25" spans="1:243" ht="13.5" thickBot="1" x14ac:dyDescent="0.25">
      <c r="A25" s="2" t="s">
        <v>64</v>
      </c>
      <c r="B25" s="21">
        <f t="shared" si="0"/>
        <v>18</v>
      </c>
      <c r="C25" s="2">
        <f t="shared" si="1"/>
        <v>35</v>
      </c>
      <c r="D25" s="2">
        <f t="shared" si="2"/>
        <v>90</v>
      </c>
      <c r="E25" s="62">
        <f>SUM(B25:D25)</f>
        <v>143</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166"/>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100">
        <f>+'2011'!I14</f>
        <v>0</v>
      </c>
      <c r="BW25" s="100">
        <f>+'2011'!J14</f>
        <v>0</v>
      </c>
      <c r="BX25" s="100">
        <f>+'2011'!K14</f>
        <v>0</v>
      </c>
      <c r="BY25" s="100">
        <f>+'2011'!L14</f>
        <v>0</v>
      </c>
      <c r="BZ25" s="100">
        <f>+'2011'!M14</f>
        <v>0</v>
      </c>
      <c r="CA25" s="100">
        <f>+'2011'!N14</f>
        <v>0</v>
      </c>
      <c r="CB25" s="100">
        <f>+'2011'!O14</f>
        <v>0</v>
      </c>
      <c r="CC25" s="100">
        <f>+'2011'!P14</f>
        <v>5.0000000000000001E-3</v>
      </c>
      <c r="CD25" s="100">
        <f>+'2011'!Q14</f>
        <v>2.5000000000000001E-3</v>
      </c>
      <c r="CE25" s="100">
        <f>+'2012'!F11</f>
        <v>0</v>
      </c>
      <c r="CF25" s="100">
        <f>+'2012'!G11</f>
        <v>0</v>
      </c>
      <c r="CG25" s="100">
        <f>+'2012'!H11</f>
        <v>0</v>
      </c>
      <c r="CH25" s="100">
        <f>+'2012'!I11</f>
        <v>0</v>
      </c>
      <c r="CI25" s="100">
        <f>+'2012'!J11</f>
        <v>0</v>
      </c>
      <c r="CJ25" s="100">
        <f>+'2012'!K11</f>
        <v>0</v>
      </c>
      <c r="CK25" s="100">
        <f>+'2012'!L11</f>
        <v>-2.5000000000000001E-3</v>
      </c>
      <c r="CL25" s="100">
        <f>+'2012'!M11</f>
        <v>-2.5000000000000001E-3</v>
      </c>
      <c r="CM25" s="100">
        <f>+'2012'!N11</f>
        <v>-2.5000000000000001E-3</v>
      </c>
      <c r="CN25" s="100">
        <f>+'2012'!O11</f>
        <v>-2.5000000000000001E-3</v>
      </c>
      <c r="CO25" s="100">
        <f>+'2012'!P11</f>
        <v>-2.5000000000000001E-3</v>
      </c>
      <c r="CP25" s="100">
        <f>+'2012'!Q11</f>
        <v>-2.5000000000000001E-3</v>
      </c>
      <c r="CQ25" s="100">
        <f>+'2013'!F13</f>
        <v>-2.5000000000000001E-3</v>
      </c>
      <c r="CR25" s="100">
        <f>+'2013'!G13</f>
        <v>-2.5000000000000001E-3</v>
      </c>
      <c r="CS25" s="100">
        <f>+'2013'!H13</f>
        <v>-2.5000000000000001E-3</v>
      </c>
      <c r="CT25" s="100">
        <f>+'2013'!I13</f>
        <v>-2.5000000000000001E-3</v>
      </c>
      <c r="CU25" s="100">
        <f>+'2013'!J13</f>
        <v>-2.5000000000000001E-3</v>
      </c>
      <c r="CV25" s="100">
        <f>+'2013'!K13</f>
        <v>-2.5000000000000001E-3</v>
      </c>
      <c r="CW25" s="100">
        <f>+'2013'!L13</f>
        <v>-2.5000000000000001E-3</v>
      </c>
      <c r="CX25" s="100">
        <f>+'2013'!M13</f>
        <v>-2E-3</v>
      </c>
      <c r="CY25" s="100">
        <f>+'2013'!N13</f>
        <v>-2E-3</v>
      </c>
      <c r="CZ25" s="100">
        <f>+'2013'!O13</f>
        <v>-2E-3</v>
      </c>
      <c r="DA25" s="100">
        <f>+'2013'!P13</f>
        <v>-2E-3</v>
      </c>
      <c r="DB25" s="100">
        <f>+'2013'!Q13</f>
        <v>-2E-3</v>
      </c>
      <c r="DC25" s="100">
        <f>+'2014'!F11</f>
        <v>-1.5E-3</v>
      </c>
      <c r="DD25" s="100">
        <f>+'2014'!G11</f>
        <v>-1.5E-3</v>
      </c>
      <c r="DE25" s="100">
        <f>+'2014'!H11</f>
        <v>-1E-3</v>
      </c>
      <c r="DF25" s="100">
        <f>+'2014'!I11</f>
        <v>-1E-3</v>
      </c>
      <c r="DG25" s="100">
        <f>+'2014'!J11</f>
        <v>-1E-3</v>
      </c>
      <c r="DH25" s="100">
        <f>+'2014'!K11</f>
        <v>-1E-3</v>
      </c>
      <c r="DI25" s="100">
        <f>+'2014'!L11</f>
        <v>-2E-3</v>
      </c>
      <c r="DJ25" s="100">
        <f>+'2014'!M11</f>
        <v>0</v>
      </c>
      <c r="DK25" s="100">
        <f>+'2014'!N11</f>
        <v>0</v>
      </c>
      <c r="DL25" s="100">
        <f>+'2014'!O11</f>
        <v>0</v>
      </c>
      <c r="DM25" s="100">
        <f>+'2014'!P11</f>
        <v>0</v>
      </c>
      <c r="DN25" s="100">
        <f>+'2014'!Q11</f>
        <v>0</v>
      </c>
      <c r="DO25" s="100">
        <f>'2015'!F12</f>
        <v>0</v>
      </c>
      <c r="DP25" s="100">
        <f>'2015'!G12</f>
        <v>0</v>
      </c>
      <c r="DQ25" s="100">
        <f>'2015'!H12</f>
        <v>-1.5E-3</v>
      </c>
      <c r="DR25" s="100">
        <f>'2015'!I12</f>
        <v>-1.5E-3</v>
      </c>
      <c r="DS25" s="100">
        <f>'2015'!J12</f>
        <v>-1.5E-3</v>
      </c>
      <c r="DT25" s="100">
        <f>'2015'!K12</f>
        <v>-1.5E-3</v>
      </c>
      <c r="DU25" s="100">
        <f>'2015'!L12</f>
        <v>-1.5E-3</v>
      </c>
      <c r="DV25" s="100">
        <f>'2015'!M12</f>
        <v>0</v>
      </c>
      <c r="DW25" s="100">
        <f>'2015'!N12</f>
        <v>0</v>
      </c>
      <c r="DX25" s="100">
        <f>'2015'!O12</f>
        <v>0</v>
      </c>
      <c r="DY25" s="100">
        <f>'2015'!P12</f>
        <v>0</v>
      </c>
      <c r="DZ25" s="100">
        <f>'2015'!Q12</f>
        <v>0</v>
      </c>
      <c r="EA25" s="100">
        <f>'2015'!R12</f>
        <v>0</v>
      </c>
      <c r="EB25" s="100">
        <f>'2016'!G11</f>
        <v>0</v>
      </c>
      <c r="EC25" s="100">
        <f>'2016'!H11</f>
        <v>-1.5E-3</v>
      </c>
      <c r="ED25" s="100">
        <f>'2016'!I11</f>
        <v>-1.5E-3</v>
      </c>
      <c r="EE25" s="100">
        <f>'2016'!J11</f>
        <v>-1.5E-3</v>
      </c>
      <c r="EF25" s="100">
        <f>'2016'!K11</f>
        <v>0</v>
      </c>
      <c r="EG25" s="100">
        <f>'2016'!L11</f>
        <v>0</v>
      </c>
      <c r="EH25" s="100">
        <f>'2016'!M11</f>
        <v>0</v>
      </c>
      <c r="EI25" s="100">
        <f>'2016'!N11</f>
        <v>0</v>
      </c>
      <c r="EJ25" s="100">
        <f>'2016'!O11</f>
        <v>0</v>
      </c>
      <c r="EK25" s="100">
        <f>'2016'!P11</f>
        <v>0</v>
      </c>
      <c r="EL25" s="100">
        <f>'2016'!Q11</f>
        <v>0</v>
      </c>
      <c r="EM25" s="100">
        <f>'2016'!R11</f>
        <v>0</v>
      </c>
      <c r="EN25" s="100">
        <f>'2016'!S11</f>
        <v>0</v>
      </c>
      <c r="EO25" s="100">
        <f>'2017'!H10</f>
        <v>0</v>
      </c>
      <c r="EP25" s="100">
        <f>'2017'!I10</f>
        <v>0</v>
      </c>
      <c r="EQ25" s="100">
        <f>'2017'!J10</f>
        <v>0</v>
      </c>
      <c r="ER25" s="100">
        <f>'2017'!K10</f>
        <v>0</v>
      </c>
      <c r="ES25" s="100">
        <f>'2017'!L10</f>
        <v>0</v>
      </c>
      <c r="ET25" s="100">
        <f>'2017'!M10</f>
        <v>0</v>
      </c>
      <c r="EU25" s="100">
        <f>'2017'!N10</f>
        <v>0</v>
      </c>
      <c r="EV25" s="100">
        <f>'2017'!O10</f>
        <v>0</v>
      </c>
      <c r="EW25" s="100">
        <f>'2017'!P10</f>
        <v>0</v>
      </c>
      <c r="EX25" s="100">
        <f>'2017'!Q10</f>
        <v>0</v>
      </c>
      <c r="EY25" s="100">
        <f>'2018'!F9</f>
        <v>0</v>
      </c>
      <c r="EZ25" s="100">
        <f>'2018'!G9</f>
        <v>0</v>
      </c>
      <c r="FA25" s="100">
        <f>'2018'!H9</f>
        <v>0</v>
      </c>
      <c r="FB25" s="100">
        <f>'2018'!I9</f>
        <v>0</v>
      </c>
      <c r="FC25" s="100">
        <f>'2018'!J9</f>
        <v>0</v>
      </c>
      <c r="FD25" s="100">
        <f>'2018'!K9</f>
        <v>0</v>
      </c>
      <c r="FE25" s="100">
        <f>'2018'!L9</f>
        <v>0</v>
      </c>
      <c r="FF25" s="100">
        <f>'2018'!M9</f>
        <v>0</v>
      </c>
      <c r="FG25" s="100">
        <f>'2018'!N9</f>
        <v>0</v>
      </c>
      <c r="FH25" s="100">
        <f>'2018'!O9</f>
        <v>0</v>
      </c>
      <c r="FI25" s="100">
        <f>'2018'!P9</f>
        <v>0</v>
      </c>
      <c r="FJ25" s="100">
        <f>'2018'!Q9</f>
        <v>0</v>
      </c>
      <c r="FK25" s="100">
        <f>'2019'!F10</f>
        <v>0</v>
      </c>
      <c r="FL25" s="100">
        <f>'2019'!G10</f>
        <v>0</v>
      </c>
      <c r="FM25" s="100">
        <f>'2019'!H10</f>
        <v>0</v>
      </c>
      <c r="FN25" s="100">
        <f>'2019'!I10</f>
        <v>0</v>
      </c>
      <c r="FO25" s="100">
        <f>'2019'!J10</f>
        <v>0</v>
      </c>
      <c r="FP25" s="100">
        <f>'2019'!K10</f>
        <v>0</v>
      </c>
      <c r="FQ25" s="100">
        <f>'2019'!L10</f>
        <v>0</v>
      </c>
      <c r="FR25" s="100">
        <f>'2019'!M10</f>
        <v>0</v>
      </c>
      <c r="FS25" s="100">
        <f>'2019'!N10</f>
        <v>0</v>
      </c>
      <c r="FT25" s="100">
        <f>'2019'!O10</f>
        <v>0</v>
      </c>
      <c r="FU25" s="100">
        <f>'2019'!P10</f>
        <v>0</v>
      </c>
      <c r="FV25" s="100">
        <f>'2019'!Q10</f>
        <v>0</v>
      </c>
      <c r="FW25" s="100">
        <f>'2020'!F10</f>
        <v>0</v>
      </c>
      <c r="FX25" s="100">
        <f>'2020'!G10</f>
        <v>0</v>
      </c>
      <c r="FY25" s="100">
        <f>'2020'!H10</f>
        <v>0</v>
      </c>
      <c r="FZ25" s="100">
        <f>'2020'!I10</f>
        <v>0</v>
      </c>
      <c r="GA25" s="100">
        <f>'2020'!J10</f>
        <v>0</v>
      </c>
      <c r="GB25" s="100">
        <f>'2020'!K10</f>
        <v>-1.5E-3</v>
      </c>
      <c r="GC25" s="100">
        <f>'2020'!L10</f>
        <v>-1.5E-3</v>
      </c>
      <c r="GD25" s="100">
        <f>'2020'!M10</f>
        <v>0</v>
      </c>
      <c r="GE25" s="100">
        <f>'2020'!N10</f>
        <v>0</v>
      </c>
      <c r="GF25" s="66"/>
      <c r="GG25" s="100">
        <f>'2020'!P10</f>
        <v>0</v>
      </c>
      <c r="GH25" s="100">
        <f>'2020'!Q10</f>
        <v>0</v>
      </c>
      <c r="GI25" s="100">
        <f>'2021'!F9</f>
        <v>0</v>
      </c>
      <c r="GJ25" s="100">
        <f>'2021'!G9</f>
        <v>0</v>
      </c>
      <c r="GK25" s="100">
        <f>'2021'!H9</f>
        <v>0</v>
      </c>
      <c r="GL25" s="100">
        <f>'2021'!I9</f>
        <v>0</v>
      </c>
      <c r="GM25" s="100">
        <f>'2021'!J9</f>
        <v>0</v>
      </c>
      <c r="GN25" s="100">
        <f>'2021'!K9</f>
        <v>3.0000000000000001E-3</v>
      </c>
      <c r="GO25" s="100">
        <f>'2021'!L9</f>
        <v>3.0000000000000001E-3</v>
      </c>
      <c r="GP25" s="100">
        <f>'2021'!M9</f>
        <v>3.0000000000000001E-3</v>
      </c>
      <c r="GQ25" s="100">
        <f>'2021'!N9</f>
        <v>1.5E-3</v>
      </c>
      <c r="GR25" s="100">
        <f>'2021'!O9</f>
        <v>1.5E-3</v>
      </c>
      <c r="GS25" s="100">
        <f>'2021'!P9</f>
        <v>3.0000000000000001E-3</v>
      </c>
      <c r="GT25" s="100">
        <f>'2021'!Q9</f>
        <v>3.0000000000000001E-3</v>
      </c>
      <c r="GU25" s="100">
        <f>+'2022'!F9</f>
        <v>5.0000000000000001E-3</v>
      </c>
      <c r="GV25" s="100">
        <f>+'2022'!G9</f>
        <v>5.0000000000000001E-3</v>
      </c>
      <c r="GW25" s="100">
        <f>+'2022'!H9</f>
        <v>0.01</v>
      </c>
      <c r="GX25" s="100">
        <f>+'2022'!I9</f>
        <v>0.01</v>
      </c>
      <c r="GY25" s="100">
        <f>+'2022'!J9</f>
        <v>5.0000000000000001E-3</v>
      </c>
      <c r="GZ25" s="100">
        <f>+'2022'!K9</f>
        <v>1.8500000000000003E-2</v>
      </c>
      <c r="HA25" s="100">
        <f>+'2022'!L9</f>
        <v>0.02</v>
      </c>
      <c r="HB25" s="100">
        <f>+'2022'!M9</f>
        <v>0.01</v>
      </c>
      <c r="HC25" s="66"/>
      <c r="HD25" s="100">
        <f>+'2022'!O9</f>
        <v>1.2500000000000001E-2</v>
      </c>
      <c r="HE25" s="100">
        <f>+'2022'!P9</f>
        <v>0</v>
      </c>
      <c r="HF25" s="100">
        <f>+'2022'!Q9</f>
        <v>0</v>
      </c>
      <c r="HG25" s="100">
        <f>+'2022'!R9</f>
        <v>0</v>
      </c>
      <c r="HH25" s="100">
        <f>+'2023'!F10</f>
        <v>0</v>
      </c>
      <c r="HI25" s="100">
        <f>+'2023'!G10</f>
        <v>0</v>
      </c>
      <c r="HJ25" s="100">
        <f>+'2023'!H10</f>
        <v>0</v>
      </c>
      <c r="HK25" s="105"/>
      <c r="HL25" s="105"/>
      <c r="HM25" s="105"/>
      <c r="HN25" s="105"/>
      <c r="HO25" s="105"/>
      <c r="HP25" s="105"/>
      <c r="HQ25" s="105"/>
      <c r="HR25" s="105"/>
      <c r="HS25" s="105"/>
      <c r="HT25" s="105"/>
      <c r="HU25" s="105"/>
      <c r="HV25" s="105"/>
      <c r="HW25" s="105"/>
      <c r="HX25" s="105"/>
      <c r="HY25" s="105"/>
      <c r="HZ25" s="105"/>
      <c r="IA25" s="105"/>
      <c r="IB25" s="105"/>
      <c r="IC25" s="105"/>
      <c r="ID25" s="105"/>
      <c r="IE25" s="105"/>
      <c r="IF25" s="105"/>
      <c r="IG25" s="105"/>
      <c r="IH25" s="105"/>
      <c r="II25" s="105"/>
    </row>
    <row r="26" spans="1:243" x14ac:dyDescent="0.2">
      <c r="A26" s="2" t="s">
        <v>5</v>
      </c>
      <c r="B26" s="21">
        <f t="shared" si="0"/>
        <v>12</v>
      </c>
      <c r="C26" s="2">
        <f>COUNTIF(F26:IU26,"&lt;0")</f>
        <v>5</v>
      </c>
      <c r="D26" s="2">
        <f t="shared" si="2"/>
        <v>24</v>
      </c>
      <c r="E26" s="62">
        <f t="shared" si="3"/>
        <v>41</v>
      </c>
      <c r="F26" s="63">
        <f>'2005.10-2005.12'!F15</f>
        <v>0</v>
      </c>
      <c r="G26" s="63">
        <f>'2005.10-2005.12'!G15</f>
        <v>0</v>
      </c>
      <c r="H26" s="63">
        <f>'2005.10-2005.12'!H15</f>
        <v>0</v>
      </c>
      <c r="I26" s="63">
        <f>'2006'!F15</f>
        <v>0</v>
      </c>
      <c r="J26" s="63">
        <f>'2006'!G15</f>
        <v>0</v>
      </c>
      <c r="K26" s="63">
        <f>'2006'!H15</f>
        <v>0</v>
      </c>
      <c r="L26" s="63">
        <f>'2006'!I15</f>
        <v>0</v>
      </c>
      <c r="M26" s="63">
        <f>'2006'!J15</f>
        <v>0</v>
      </c>
      <c r="N26" s="63">
        <f>'2006'!K15</f>
        <v>2.5000000000000001E-3</v>
      </c>
      <c r="O26" s="63">
        <f>'2006'!L15</f>
        <v>5.0000000000000001E-3</v>
      </c>
      <c r="P26" s="63">
        <f>'2006'!M15</f>
        <v>5.0000000000000001E-3</v>
      </c>
      <c r="Q26" s="63">
        <f>'2006'!N15</f>
        <v>5.0000000000000001E-3</v>
      </c>
      <c r="R26" s="63">
        <f>'2006'!O15</f>
        <v>2.5000000000000001E-3</v>
      </c>
      <c r="S26" s="63">
        <f>'2006'!P15</f>
        <v>2.5000000000000001E-3</v>
      </c>
      <c r="T26" s="63">
        <f>'2006'!Q15</f>
        <v>0</v>
      </c>
      <c r="U26" s="63">
        <f>'2007'!F17</f>
        <v>0</v>
      </c>
      <c r="V26" s="63">
        <f>'2007'!G17</f>
        <v>0</v>
      </c>
      <c r="W26" s="63">
        <f>'2007'!H17</f>
        <v>0</v>
      </c>
      <c r="X26" s="63">
        <f>'2007'!I17</f>
        <v>0</v>
      </c>
      <c r="Y26" s="63">
        <f>'2007'!J17</f>
        <v>0</v>
      </c>
      <c r="Z26" s="63">
        <f>'2007'!K17</f>
        <v>-2.5000000000000001E-3</v>
      </c>
      <c r="AA26" s="63">
        <f>'2007'!L17</f>
        <v>0</v>
      </c>
      <c r="AB26" s="63">
        <f>'2007'!M17</f>
        <v>0</v>
      </c>
      <c r="AC26" s="63">
        <f>'2007'!N17</f>
        <v>-2.5000000000000001E-3</v>
      </c>
      <c r="AD26" s="63">
        <f>'2007'!O17</f>
        <v>0</v>
      </c>
      <c r="AE26" s="63">
        <f>'2007'!P17</f>
        <v>0</v>
      </c>
      <c r="AF26" s="63">
        <f>'2007'!Q17</f>
        <v>0</v>
      </c>
      <c r="AG26" s="63">
        <f>'2008'!F14</f>
        <v>2.5000000000000001E-3</v>
      </c>
      <c r="AH26" s="63">
        <f>'2008'!G14</f>
        <v>2.5000000000000001E-3</v>
      </c>
      <c r="AI26" s="63">
        <f>'2008'!H14</f>
        <v>5.0000000000000001E-3</v>
      </c>
      <c r="AJ26" s="63">
        <f>'2008'!I14</f>
        <v>2.5000000000000001E-3</v>
      </c>
      <c r="AK26" s="63">
        <f>'2008'!J14</f>
        <v>2.5000000000000001E-3</v>
      </c>
      <c r="AL26" s="63">
        <f>'2008'!K14</f>
        <v>2.5000000000000001E-3</v>
      </c>
      <c r="AM26" s="63">
        <f>'2008'!L14</f>
        <v>0</v>
      </c>
      <c r="AN26" s="63">
        <f>'2008'!M14</f>
        <v>0</v>
      </c>
      <c r="AO26" s="63">
        <f>'2008'!N14</f>
        <v>0</v>
      </c>
      <c r="AP26" s="63">
        <f>'2008'!O14</f>
        <v>0</v>
      </c>
      <c r="AQ26" s="166"/>
      <c r="AR26" s="63">
        <f>'2008'!Q14</f>
        <v>-5.0000000000000001E-3</v>
      </c>
      <c r="AS26" s="63">
        <f>'2008'!R14</f>
        <v>0</v>
      </c>
      <c r="AT26" s="63">
        <f>'2008'!S14</f>
        <v>-5.0000000000000001E-3</v>
      </c>
      <c r="AU26" s="63">
        <f>'2009'!F13</f>
        <v>-5.0000000000000001E-3</v>
      </c>
      <c r="AV26" s="35"/>
      <c r="AW26" s="35"/>
      <c r="AX26" s="35"/>
      <c r="AY26" s="35"/>
      <c r="AZ26" s="35"/>
      <c r="BA26" s="35"/>
      <c r="BB26" s="35"/>
      <c r="BC26" s="35"/>
      <c r="BD26" s="35"/>
      <c r="BE26" s="35"/>
      <c r="BF26" s="35"/>
      <c r="BG26" s="35"/>
      <c r="BH26" s="35"/>
      <c r="BI26" s="35"/>
      <c r="BJ26" s="35"/>
      <c r="BK26" s="35"/>
      <c r="BL26" s="35"/>
      <c r="BM26" s="35"/>
      <c r="BN26" s="35"/>
      <c r="BO26" s="35"/>
      <c r="BP26" s="35"/>
      <c r="BQ26" s="35"/>
      <c r="BR26" s="97"/>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c r="FS26" s="35"/>
      <c r="FT26" s="35"/>
      <c r="FU26" s="35"/>
      <c r="FV26" s="35"/>
      <c r="FW26" s="35"/>
      <c r="FX26" s="35"/>
      <c r="FY26" s="35"/>
      <c r="FZ26" s="35"/>
      <c r="GA26" s="35"/>
      <c r="GB26" s="35"/>
      <c r="GC26" s="35"/>
      <c r="GD26" s="35"/>
      <c r="GE26" s="35"/>
      <c r="GF26" s="35"/>
      <c r="GG26" s="35"/>
      <c r="GH26" s="35"/>
      <c r="GI26" s="35"/>
      <c r="GJ26" s="35"/>
      <c r="GK26" s="35"/>
      <c r="GL26" s="35"/>
      <c r="GM26" s="35"/>
      <c r="GN26" s="35"/>
      <c r="GO26" s="35"/>
      <c r="GP26" s="35"/>
      <c r="GQ26" s="35"/>
      <c r="GR26" s="35"/>
      <c r="GS26" s="35"/>
      <c r="GT26" s="35"/>
      <c r="GU26" s="35"/>
      <c r="GV26" s="35"/>
      <c r="GW26" s="35"/>
      <c r="GX26" s="35"/>
      <c r="GY26" s="35"/>
      <c r="GZ26" s="35"/>
      <c r="HA26" s="35"/>
      <c r="HB26" s="35"/>
      <c r="HC26" s="35"/>
      <c r="HD26" s="35"/>
      <c r="HE26" s="35"/>
      <c r="HF26" s="35"/>
      <c r="HG26" s="35"/>
      <c r="HH26" s="35"/>
      <c r="HI26" s="35"/>
      <c r="HJ26" s="35"/>
      <c r="HK26" s="35"/>
      <c r="HL26" s="35"/>
      <c r="HM26" s="35"/>
      <c r="HN26" s="35"/>
      <c r="HO26" s="35"/>
      <c r="HP26" s="35"/>
      <c r="HQ26" s="35"/>
      <c r="HR26" s="35"/>
      <c r="HS26" s="35"/>
      <c r="HT26" s="35"/>
      <c r="HU26" s="35"/>
      <c r="HV26" s="35"/>
      <c r="HW26" s="35"/>
      <c r="HX26" s="35"/>
      <c r="HY26" s="35"/>
      <c r="HZ26" s="35"/>
      <c r="IA26" s="35"/>
      <c r="IB26" s="35"/>
      <c r="IC26" s="35"/>
      <c r="ID26" s="35"/>
      <c r="IE26" s="35"/>
      <c r="IF26" s="35"/>
      <c r="IG26" s="35"/>
      <c r="IH26" s="35"/>
      <c r="II26" s="35"/>
    </row>
    <row r="27" spans="1:243" x14ac:dyDescent="0.2">
      <c r="A27" s="99" t="s">
        <v>82</v>
      </c>
      <c r="B27" s="21">
        <f t="shared" si="0"/>
        <v>0</v>
      </c>
      <c r="C27" s="2">
        <f>COUNTIF(F27:IU27,"&lt;0")</f>
        <v>11</v>
      </c>
      <c r="D27" s="2">
        <f t="shared" si="2"/>
        <v>15</v>
      </c>
      <c r="E27" s="62">
        <f t="shared" si="3"/>
        <v>26</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166"/>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97"/>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c r="FS27" s="35"/>
      <c r="FT27" s="35"/>
      <c r="FU27" s="35"/>
      <c r="FV27" s="35"/>
      <c r="FW27" s="35"/>
      <c r="FX27" s="35"/>
      <c r="FY27" s="35"/>
      <c r="FZ27" s="35"/>
      <c r="GA27" s="35"/>
      <c r="GB27" s="35"/>
      <c r="GC27" s="35"/>
      <c r="GD27" s="35"/>
      <c r="GE27" s="35"/>
      <c r="GF27" s="35"/>
      <c r="GG27" s="35"/>
      <c r="GH27" s="35"/>
      <c r="GI27" s="35"/>
      <c r="GJ27" s="35"/>
      <c r="GK27" s="35"/>
      <c r="GL27" s="35"/>
      <c r="GM27" s="35"/>
      <c r="GN27" s="35"/>
      <c r="GO27" s="35"/>
      <c r="GP27" s="35"/>
      <c r="GQ27" s="35"/>
      <c r="GR27" s="35"/>
      <c r="GS27" s="35"/>
      <c r="GT27" s="35"/>
      <c r="GU27" s="35"/>
      <c r="GV27" s="35"/>
      <c r="GW27" s="35"/>
      <c r="GX27" s="35"/>
      <c r="GY27" s="35"/>
      <c r="GZ27" s="35"/>
      <c r="HA27" s="35"/>
      <c r="HB27" s="35"/>
      <c r="HC27" s="35"/>
      <c r="HD27" s="35"/>
      <c r="HE27" s="35"/>
      <c r="HF27" s="35"/>
      <c r="HG27" s="35"/>
      <c r="HH27" s="35"/>
      <c r="HI27" s="35"/>
      <c r="HJ27" s="100">
        <f>+'2023'!H11</f>
        <v>0</v>
      </c>
      <c r="HK27" s="100">
        <f>+'2023'!I11</f>
        <v>0</v>
      </c>
      <c r="HL27" s="100">
        <f>+'2023'!J11</f>
        <v>0</v>
      </c>
      <c r="HM27" s="100">
        <f>+'2023'!K11</f>
        <v>0</v>
      </c>
      <c r="HN27" s="100">
        <f>+'2023'!L11</f>
        <v>0</v>
      </c>
      <c r="HO27" s="100">
        <f>+'2023'!M11</f>
        <v>0</v>
      </c>
      <c r="HP27" s="100">
        <f>+'2023'!N11</f>
        <v>0</v>
      </c>
      <c r="HQ27" s="100">
        <f>+'2023'!O11</f>
        <v>-7.4999999999999997E-3</v>
      </c>
      <c r="HR27" s="100">
        <f>+'2023'!P11</f>
        <v>-7.4999999999999997E-3</v>
      </c>
      <c r="HS27" s="100">
        <f>+'2023'!Q11</f>
        <v>-7.4999999999999997E-3</v>
      </c>
      <c r="HT27" s="100">
        <f>+'2024'!F10</f>
        <v>-0.01</v>
      </c>
      <c r="HU27" s="100">
        <f>+'2024'!G10</f>
        <v>-0.01</v>
      </c>
      <c r="HV27" s="100">
        <f>+'2024'!H10</f>
        <v>-7.4999999999999997E-3</v>
      </c>
      <c r="HW27" s="100">
        <f>+'2024'!I10</f>
        <v>-5.0000000000000001E-3</v>
      </c>
      <c r="HX27" s="100">
        <f>+'2024'!J10</f>
        <v>-5.0000000000000001E-3</v>
      </c>
      <c r="HY27" s="100">
        <f>+'2024'!K10</f>
        <v>-2.5000000000000001E-3</v>
      </c>
      <c r="HZ27" s="100">
        <f>+'2024'!L10</f>
        <v>-2.5000000000000001E-3</v>
      </c>
      <c r="IA27" s="100">
        <f>+'2024'!M10</f>
        <v>0</v>
      </c>
      <c r="IB27" s="100">
        <f>+'2024'!N10</f>
        <v>-2.5000000000000001E-3</v>
      </c>
      <c r="IC27" s="100">
        <f>+'2024'!O10</f>
        <v>0</v>
      </c>
      <c r="ID27" s="100">
        <f>+'2024'!P10</f>
        <v>0</v>
      </c>
      <c r="IE27" s="100">
        <f>+'2024'!Q10</f>
        <v>0</v>
      </c>
      <c r="IF27" s="100">
        <f>+'2025'!F10</f>
        <v>0</v>
      </c>
      <c r="IG27" s="100">
        <f>+'2025'!G10</f>
        <v>0</v>
      </c>
      <c r="IH27" s="100">
        <f>+'2025'!H10</f>
        <v>0</v>
      </c>
      <c r="II27" s="100">
        <f>+'2025'!I10</f>
        <v>0</v>
      </c>
    </row>
    <row r="28" spans="1:243" x14ac:dyDescent="0.2">
      <c r="A28" s="99" t="s">
        <v>86</v>
      </c>
      <c r="B28" s="21"/>
      <c r="C28" s="2"/>
      <c r="D28" s="2"/>
      <c r="E28" s="62"/>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166"/>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97"/>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c r="FS28" s="35"/>
      <c r="FT28" s="35"/>
      <c r="FU28" s="35"/>
      <c r="FV28" s="35"/>
      <c r="FW28" s="35"/>
      <c r="FX28" s="35"/>
      <c r="FY28" s="35"/>
      <c r="FZ28" s="35"/>
      <c r="GA28" s="35"/>
      <c r="GB28" s="35"/>
      <c r="GC28" s="35"/>
      <c r="GD28" s="35"/>
      <c r="GE28" s="35"/>
      <c r="GF28" s="35"/>
      <c r="GG28" s="35"/>
      <c r="GH28" s="35"/>
      <c r="GI28" s="35"/>
      <c r="GJ28" s="35"/>
      <c r="GK28" s="35"/>
      <c r="GL28" s="35"/>
      <c r="GM28" s="35"/>
      <c r="GN28" s="35"/>
      <c r="GO28" s="35"/>
      <c r="GP28" s="35"/>
      <c r="GQ28" s="35"/>
      <c r="GR28" s="35"/>
      <c r="GS28" s="35"/>
      <c r="GT28" s="35"/>
      <c r="GU28" s="35"/>
      <c r="GV28" s="35"/>
      <c r="GW28" s="35"/>
      <c r="GX28" s="35"/>
      <c r="GY28" s="35"/>
      <c r="GZ28" s="35"/>
      <c r="HA28" s="35"/>
      <c r="HB28" s="35"/>
      <c r="HC28" s="35"/>
      <c r="HD28" s="35"/>
      <c r="HE28" s="35"/>
      <c r="HF28" s="35"/>
      <c r="HG28" s="35"/>
      <c r="HH28" s="35"/>
      <c r="HI28" s="35"/>
      <c r="HJ28" s="35"/>
      <c r="HK28" s="35"/>
      <c r="HL28" s="35"/>
      <c r="HM28" s="35"/>
      <c r="HN28" s="35"/>
      <c r="HO28" s="35"/>
      <c r="HP28" s="35"/>
      <c r="HQ28" s="35"/>
      <c r="HR28" s="35"/>
      <c r="HS28" s="35"/>
      <c r="HT28" s="35"/>
      <c r="HU28" s="35"/>
      <c r="HV28" s="35"/>
      <c r="HW28" s="35"/>
      <c r="HX28" s="35"/>
      <c r="HY28" s="35"/>
      <c r="HZ28" s="35"/>
      <c r="IA28" s="35"/>
      <c r="IB28" s="35"/>
      <c r="IC28" s="35"/>
      <c r="ID28" s="35"/>
      <c r="IE28" s="35"/>
      <c r="IF28" s="35"/>
      <c r="IG28" s="35"/>
      <c r="IH28" s="35"/>
      <c r="II28" s="100">
        <f>+'2025'!I12</f>
        <v>0</v>
      </c>
    </row>
    <row r="29" spans="1:243" ht="13.5" thickBot="1" x14ac:dyDescent="0.25">
      <c r="A29" s="99" t="s">
        <v>84</v>
      </c>
      <c r="B29" s="21">
        <f>COUNTIF(F29:IU29,"&gt;0")</f>
        <v>2</v>
      </c>
      <c r="C29" s="2">
        <f>COUNTIF(F29:IU29,"&lt;0")</f>
        <v>32</v>
      </c>
      <c r="D29" s="2">
        <f>COUNTIF(F29:IU29,"0")</f>
        <v>31</v>
      </c>
      <c r="E29" s="62">
        <f>SUM(B29:D29)</f>
        <v>65</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166"/>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97"/>
      <c r="BS29" s="35"/>
      <c r="BT29" s="35"/>
      <c r="BU29" s="100">
        <v>0</v>
      </c>
      <c r="BV29" s="100">
        <v>0</v>
      </c>
      <c r="BW29" s="100">
        <v>0</v>
      </c>
      <c r="BX29" s="100">
        <v>0</v>
      </c>
      <c r="BY29" s="100">
        <v>0</v>
      </c>
      <c r="BZ29" s="100">
        <v>0</v>
      </c>
      <c r="CA29" s="100">
        <v>0</v>
      </c>
      <c r="CB29" s="100">
        <v>0</v>
      </c>
      <c r="CC29" s="100">
        <v>5.0000000000000001E-3</v>
      </c>
      <c r="CD29" s="100">
        <v>5.0000000000000001E-3</v>
      </c>
      <c r="CE29" s="100">
        <v>0</v>
      </c>
      <c r="CF29" s="100">
        <v>0</v>
      </c>
      <c r="CG29" s="100">
        <v>0</v>
      </c>
      <c r="CH29" s="100">
        <v>0</v>
      </c>
      <c r="CI29" s="100">
        <v>0</v>
      </c>
      <c r="CJ29" s="100">
        <v>0</v>
      </c>
      <c r="CK29" s="100">
        <v>0</v>
      </c>
      <c r="CL29" s="100">
        <v>-2.5000000000000001E-3</v>
      </c>
      <c r="CM29" s="100">
        <v>-2.5000000000000001E-3</v>
      </c>
      <c r="CN29" s="100">
        <v>-2.5000000000000001E-3</v>
      </c>
      <c r="CO29" s="100">
        <v>-2.5000000000000001E-3</v>
      </c>
      <c r="CP29" s="100">
        <v>-2.5000000000000001E-3</v>
      </c>
      <c r="CQ29" s="100">
        <v>-2.5000000000000001E-3</v>
      </c>
      <c r="CR29" s="100">
        <v>-2.5000000000000001E-3</v>
      </c>
      <c r="CS29" s="100">
        <v>-2.5000000000000001E-3</v>
      </c>
      <c r="CT29" s="100">
        <v>-2.5000000000000001E-3</v>
      </c>
      <c r="CU29" s="100">
        <v>-2.5000000000000001E-3</v>
      </c>
      <c r="CV29" s="100">
        <v>-2.5000000000000001E-3</v>
      </c>
      <c r="CW29" s="100">
        <v>-2.5000000000000001E-3</v>
      </c>
      <c r="CX29" s="100">
        <v>-2E-3</v>
      </c>
      <c r="CY29" s="100">
        <v>-2E-3</v>
      </c>
      <c r="CZ29" s="100">
        <v>-2E-3</v>
      </c>
      <c r="DA29" s="100">
        <v>-2E-3</v>
      </c>
      <c r="DB29" s="100">
        <v>-2E-3</v>
      </c>
      <c r="DC29" s="100">
        <v>-1.5E-3</v>
      </c>
      <c r="DD29" s="100">
        <v>-1.5E-3</v>
      </c>
      <c r="DE29" s="100">
        <v>-1E-3</v>
      </c>
      <c r="DF29" s="100">
        <v>-1E-3</v>
      </c>
      <c r="DG29" s="100">
        <v>-1E-3</v>
      </c>
      <c r="DH29" s="100">
        <v>-1E-3</v>
      </c>
      <c r="DI29" s="100">
        <v>-2E-3</v>
      </c>
      <c r="DJ29" s="100">
        <v>0</v>
      </c>
      <c r="DK29" s="100">
        <v>0</v>
      </c>
      <c r="DL29" s="100">
        <v>0</v>
      </c>
      <c r="DM29" s="100">
        <v>0</v>
      </c>
      <c r="DN29" s="100">
        <v>0</v>
      </c>
      <c r="DO29" s="100">
        <v>0</v>
      </c>
      <c r="DP29" s="100">
        <v>0</v>
      </c>
      <c r="DQ29" s="100">
        <v>-1.5E-3</v>
      </c>
      <c r="DR29" s="100">
        <v>-1.5E-3</v>
      </c>
      <c r="DS29" s="100">
        <v>-1.5E-3</v>
      </c>
      <c r="DT29" s="100">
        <v>-1.5E-3</v>
      </c>
      <c r="DU29" s="100">
        <v>-1.5E-3</v>
      </c>
      <c r="DV29" s="100">
        <v>0</v>
      </c>
      <c r="DW29" s="100">
        <v>0</v>
      </c>
      <c r="DX29" s="100">
        <v>0</v>
      </c>
      <c r="DY29" s="100">
        <v>0</v>
      </c>
      <c r="DZ29" s="100">
        <v>0</v>
      </c>
      <c r="EA29" s="100">
        <v>0</v>
      </c>
      <c r="EB29" s="100">
        <v>0</v>
      </c>
      <c r="EC29" s="100">
        <v>-1.5E-3</v>
      </c>
      <c r="ED29" s="100">
        <v>-1.5E-3</v>
      </c>
      <c r="EE29" s="100">
        <v>-1.5E-3</v>
      </c>
      <c r="EF29" s="154"/>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c r="FS29" s="35"/>
      <c r="FT29" s="35"/>
      <c r="FU29" s="35"/>
      <c r="FV29" s="35"/>
      <c r="FW29" s="35"/>
      <c r="FX29" s="35"/>
      <c r="FY29" s="35"/>
      <c r="FZ29" s="35"/>
      <c r="GA29" s="35"/>
      <c r="GB29" s="35"/>
      <c r="GC29" s="35"/>
      <c r="GD29" s="35"/>
      <c r="GE29" s="35"/>
      <c r="GF29" s="35"/>
      <c r="GG29" s="35"/>
      <c r="GH29" s="35"/>
      <c r="GI29" s="35"/>
      <c r="GJ29" s="35"/>
      <c r="GK29" s="35"/>
      <c r="GL29" s="35"/>
      <c r="GM29" s="35"/>
      <c r="GN29" s="35"/>
      <c r="GO29" s="35"/>
      <c r="GP29" s="35"/>
      <c r="GQ29" s="35"/>
      <c r="GR29" s="35"/>
      <c r="GS29" s="35"/>
      <c r="GT29" s="35"/>
      <c r="GU29" s="35"/>
      <c r="GV29" s="35"/>
      <c r="GW29" s="35"/>
      <c r="GX29" s="35"/>
      <c r="GY29" s="35"/>
      <c r="GZ29" s="35"/>
      <c r="HA29" s="35"/>
      <c r="HB29" s="35"/>
      <c r="HC29" s="35"/>
      <c r="HD29" s="35"/>
      <c r="HE29" s="35"/>
      <c r="HF29" s="35"/>
      <c r="HG29" s="35"/>
      <c r="HH29" s="35"/>
      <c r="HI29" s="35"/>
      <c r="HJ29" s="35"/>
      <c r="HK29" s="35"/>
      <c r="HL29" s="35"/>
      <c r="HM29" s="35"/>
      <c r="HN29" s="35"/>
      <c r="HO29" s="35"/>
      <c r="HP29" s="35"/>
      <c r="HQ29" s="35"/>
      <c r="HR29" s="35"/>
      <c r="HS29" s="35"/>
      <c r="HT29" s="35"/>
      <c r="HU29" s="35"/>
      <c r="HV29" s="35"/>
      <c r="HW29" s="35"/>
      <c r="HX29" s="35"/>
      <c r="HY29" s="35"/>
      <c r="HZ29" s="35"/>
      <c r="IA29" s="35"/>
      <c r="IB29" s="35"/>
      <c r="IC29" s="35"/>
      <c r="ID29" s="35"/>
      <c r="IE29" s="35"/>
      <c r="IF29" s="35"/>
      <c r="IG29" s="35"/>
      <c r="IH29" s="100">
        <f>+'2025'!H12</f>
        <v>0</v>
      </c>
      <c r="II29" s="100">
        <f>+'2025'!I12</f>
        <v>0</v>
      </c>
    </row>
    <row r="30" spans="1:243" ht="13.5" thickBot="1" x14ac:dyDescent="0.25">
      <c r="A30" s="2" t="s">
        <v>67</v>
      </c>
      <c r="B30" s="21">
        <f t="shared" si="0"/>
        <v>16</v>
      </c>
      <c r="C30" s="2">
        <f t="shared" si="1"/>
        <v>36</v>
      </c>
      <c r="D30" s="2">
        <f t="shared" si="2"/>
        <v>78</v>
      </c>
      <c r="E30" s="62">
        <f>SUM(B30:D30)</f>
        <v>130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166"/>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105"/>
      <c r="CG30" s="105"/>
      <c r="CH30" s="105"/>
      <c r="CI30" s="105"/>
      <c r="CJ30" s="105"/>
      <c r="CK30" s="105"/>
      <c r="CL30" s="105"/>
      <c r="CM30" s="105"/>
      <c r="CN30" s="105"/>
      <c r="CO30" s="105"/>
      <c r="CP30" s="105"/>
      <c r="CQ30" s="105"/>
      <c r="CR30" s="105"/>
      <c r="CS30" s="109">
        <f>'2013'!H13</f>
        <v>-2.5000000000000001E-3</v>
      </c>
      <c r="CT30" s="66"/>
      <c r="CU30" s="100">
        <f>'2013'!J13</f>
        <v>-2.5000000000000001E-3</v>
      </c>
      <c r="CV30" s="100">
        <f>'2013'!K13</f>
        <v>-2.5000000000000001E-3</v>
      </c>
      <c r="CW30" s="100">
        <f>'2013'!L13</f>
        <v>-2.5000000000000001E-3</v>
      </c>
      <c r="CX30" s="100">
        <f>'2013'!M13</f>
        <v>-2E-3</v>
      </c>
      <c r="CY30" s="100">
        <f>'2013'!N13</f>
        <v>-2E-3</v>
      </c>
      <c r="CZ30" s="100">
        <f>'2013'!O13</f>
        <v>-2E-3</v>
      </c>
      <c r="DA30" s="66"/>
      <c r="DB30" s="130">
        <f>'2013'!Q13</f>
        <v>-2E-3</v>
      </c>
      <c r="DC30" s="100">
        <f>+'2014'!F12</f>
        <v>-1.5E-3</v>
      </c>
      <c r="DD30" s="100">
        <f>+'2014'!G12</f>
        <v>-1.5E-3</v>
      </c>
      <c r="DE30" s="100">
        <f>+'2014'!H12</f>
        <v>-1E-3</v>
      </c>
      <c r="DF30" s="100">
        <f>+'2014'!I12</f>
        <v>-1E-3</v>
      </c>
      <c r="DG30" s="100">
        <f>+'2014'!J12</f>
        <v>-1E-3</v>
      </c>
      <c r="DH30" s="100">
        <f>+'2014'!K12</f>
        <v>-1E-3</v>
      </c>
      <c r="DI30" s="100">
        <f>+'2014'!L12</f>
        <v>-2E-3</v>
      </c>
      <c r="DJ30" s="100">
        <f>+'2014'!M12</f>
        <v>0</v>
      </c>
      <c r="DK30" s="100">
        <f>+'2014'!N12</f>
        <v>0</v>
      </c>
      <c r="DL30" s="100">
        <f>+'2014'!O12</f>
        <v>0</v>
      </c>
      <c r="DM30" s="100">
        <f>+'2014'!P12</f>
        <v>0</v>
      </c>
      <c r="DN30" s="100">
        <f>+'2014'!Q12</f>
        <v>0</v>
      </c>
      <c r="DO30" s="100">
        <f>'2015'!F13</f>
        <v>0</v>
      </c>
      <c r="DP30" s="100">
        <f>'2015'!G13</f>
        <v>0</v>
      </c>
      <c r="DQ30" s="100">
        <f>'2015'!H13</f>
        <v>-1.5E-3</v>
      </c>
      <c r="DR30" s="100">
        <f>'2015'!I13</f>
        <v>-1.5E-3</v>
      </c>
      <c r="DS30" s="100">
        <f>'2015'!J13</f>
        <v>-1.5E-3</v>
      </c>
      <c r="DT30" s="100">
        <f>'2015'!K13</f>
        <v>-1.5E-3</v>
      </c>
      <c r="DU30" s="100">
        <f>'2015'!L13</f>
        <v>-1.5E-3</v>
      </c>
      <c r="DV30" s="100">
        <f>'2015'!M13</f>
        <v>0</v>
      </c>
      <c r="DW30" s="100">
        <f>'2015'!N13</f>
        <v>0</v>
      </c>
      <c r="DX30" s="100">
        <f>'2015'!O13</f>
        <v>0</v>
      </c>
      <c r="DY30" s="66"/>
      <c r="DZ30" s="100">
        <f>'2015'!Q13</f>
        <v>0</v>
      </c>
      <c r="EA30" s="100">
        <f>'2015'!R13</f>
        <v>0</v>
      </c>
      <c r="EB30" s="100">
        <f>'2016'!G12</f>
        <v>0</v>
      </c>
      <c r="EC30" s="100">
        <f>'2016'!H12</f>
        <v>-1.5E-3</v>
      </c>
      <c r="ED30" s="100">
        <f>'2016'!I12</f>
        <v>-1.5E-3</v>
      </c>
      <c r="EE30" s="100">
        <f>'2016'!J12</f>
        <v>-1.5E-3</v>
      </c>
      <c r="EF30" s="100">
        <f>'2016'!K12</f>
        <v>0</v>
      </c>
      <c r="EG30" s="100">
        <f>'2016'!L12</f>
        <v>0</v>
      </c>
      <c r="EH30" s="100">
        <f>'2016'!M12</f>
        <v>0</v>
      </c>
      <c r="EI30" s="100">
        <f>'2016'!N12</f>
        <v>0</v>
      </c>
      <c r="EJ30" s="100">
        <f>'2016'!O12</f>
        <v>0</v>
      </c>
      <c r="EK30" s="100">
        <f>'2016'!P12</f>
        <v>0</v>
      </c>
      <c r="EL30" s="100">
        <f>'2016'!Q12</f>
        <v>0</v>
      </c>
      <c r="EM30" s="100">
        <f>'2016'!R12</f>
        <v>0</v>
      </c>
      <c r="EN30" s="100">
        <f>'2016'!S12</f>
        <v>0</v>
      </c>
      <c r="EO30" s="100">
        <f>'2017'!H11</f>
        <v>0</v>
      </c>
      <c r="EP30" s="100">
        <f>'2017'!I11</f>
        <v>0</v>
      </c>
      <c r="EQ30" s="100">
        <f>'2017'!J11</f>
        <v>0</v>
      </c>
      <c r="ER30" s="100">
        <f>'2017'!K11</f>
        <v>0</v>
      </c>
      <c r="ES30" s="66"/>
      <c r="ET30" s="66"/>
      <c r="EU30" s="100">
        <f>'2017'!N11</f>
        <v>0</v>
      </c>
      <c r="EV30" s="66"/>
      <c r="EW30" s="100">
        <f>'2017'!P11</f>
        <v>0</v>
      </c>
      <c r="EX30" s="66"/>
      <c r="EY30" s="100">
        <f>'2018'!F10</f>
        <v>0</v>
      </c>
      <c r="EZ30" s="100">
        <f>'2018'!G10</f>
        <v>0</v>
      </c>
      <c r="FA30" s="100">
        <f>'2018'!H10</f>
        <v>0</v>
      </c>
      <c r="FB30" s="100">
        <f>'2018'!I10</f>
        <v>0</v>
      </c>
      <c r="FC30" s="66"/>
      <c r="FD30" s="100">
        <f>'2018'!K10</f>
        <v>0</v>
      </c>
      <c r="FE30" s="100">
        <f>'2018'!L10</f>
        <v>0</v>
      </c>
      <c r="FF30" s="66"/>
      <c r="FG30" s="100">
        <f>'2018'!N10</f>
        <v>0</v>
      </c>
      <c r="FH30" s="100">
        <f>'2018'!O10</f>
        <v>0</v>
      </c>
      <c r="FI30" s="100">
        <f>'2018'!P10</f>
        <v>0</v>
      </c>
      <c r="FJ30" s="100">
        <f>'2018'!Q10</f>
        <v>0</v>
      </c>
      <c r="FK30" s="100">
        <f>'2019'!F11</f>
        <v>0</v>
      </c>
      <c r="FL30" s="100">
        <f>'2019'!G11</f>
        <v>0</v>
      </c>
      <c r="FM30" s="100">
        <f>'2019'!H11</f>
        <v>0</v>
      </c>
      <c r="FN30" s="100">
        <f>'2019'!I11</f>
        <v>0</v>
      </c>
      <c r="FO30" s="100">
        <f>'2019'!J11</f>
        <v>0</v>
      </c>
      <c r="FP30" s="100">
        <f>'2019'!K11</f>
        <v>0</v>
      </c>
      <c r="FQ30" s="100">
        <f>'2019'!L11</f>
        <v>0</v>
      </c>
      <c r="FR30" s="100">
        <f>'2019'!M11</f>
        <v>0</v>
      </c>
      <c r="FS30" s="100">
        <f>'2019'!N11</f>
        <v>0</v>
      </c>
      <c r="FT30" s="100">
        <f>'2019'!O11</f>
        <v>0</v>
      </c>
      <c r="FU30" s="100">
        <f>'2019'!P11</f>
        <v>0</v>
      </c>
      <c r="FV30" s="100">
        <f>'2019'!Q11</f>
        <v>0</v>
      </c>
      <c r="FW30" s="100">
        <f>'2020'!F10</f>
        <v>0</v>
      </c>
      <c r="FX30" s="100">
        <f>'2020'!G10</f>
        <v>0</v>
      </c>
      <c r="FY30" s="100">
        <f>'2020'!H10</f>
        <v>0</v>
      </c>
      <c r="FZ30" s="100">
        <f>'2020'!I10</f>
        <v>0</v>
      </c>
      <c r="GA30" s="100">
        <f>'2020'!J10</f>
        <v>0</v>
      </c>
      <c r="GB30" s="100">
        <f>'2020'!K10</f>
        <v>-1.5E-3</v>
      </c>
      <c r="GC30" s="100">
        <f>'2020'!L10</f>
        <v>-1.5E-3</v>
      </c>
      <c r="GD30" s="66"/>
      <c r="GE30" s="100">
        <f>'2020'!N10</f>
        <v>0</v>
      </c>
      <c r="GF30" s="100">
        <f>'2020'!O10</f>
        <v>0</v>
      </c>
      <c r="GG30" s="100">
        <f>'2020'!P10</f>
        <v>0</v>
      </c>
      <c r="GH30" s="100">
        <f>'2020'!Q10</f>
        <v>0</v>
      </c>
      <c r="GI30" s="100">
        <f>'2021'!F10</f>
        <v>0</v>
      </c>
      <c r="GJ30" s="100">
        <f>'2021'!G10</f>
        <v>0</v>
      </c>
      <c r="GK30" s="100">
        <f>'2021'!H10</f>
        <v>0</v>
      </c>
      <c r="GL30" s="100">
        <f>'2021'!I10</f>
        <v>0</v>
      </c>
      <c r="GM30" s="100">
        <f>'2021'!J10</f>
        <v>0</v>
      </c>
      <c r="GN30" s="100">
        <f>'2021'!K10</f>
        <v>3.0000000000000001E-3</v>
      </c>
      <c r="GO30" s="100">
        <f>'2021'!L10</f>
        <v>3.0000000000000001E-3</v>
      </c>
      <c r="GP30" s="100">
        <f>'2021'!M10</f>
        <v>3.0000000000000001E-3</v>
      </c>
      <c r="GQ30" s="100">
        <f>'2021'!N10</f>
        <v>1.5E-3</v>
      </c>
      <c r="GR30" s="100">
        <f>'2021'!O10</f>
        <v>1.5E-3</v>
      </c>
      <c r="GS30" s="100">
        <f>'2021'!P10</f>
        <v>3.0000000000000001E-3</v>
      </c>
      <c r="GT30" s="100">
        <f>'2021'!Q10</f>
        <v>3.0000000000000001E-3</v>
      </c>
      <c r="GU30" s="100">
        <f>+'2022'!F10</f>
        <v>5.0000000000000001E-3</v>
      </c>
      <c r="GV30" s="100">
        <f>+'2022'!G10</f>
        <v>5.0000000000000001E-3</v>
      </c>
      <c r="GW30" s="100">
        <f>+'2022'!H10</f>
        <v>0.01</v>
      </c>
      <c r="GX30" s="100">
        <f>+'2022'!I10</f>
        <v>0.01</v>
      </c>
      <c r="GY30" s="100">
        <f>+'2022'!J10</f>
        <v>5.0000000000000001E-3</v>
      </c>
      <c r="GZ30" s="100">
        <f>+'2022'!K10</f>
        <v>1.8500000000000003E-2</v>
      </c>
      <c r="HA30" s="100">
        <f>+'2022'!L10</f>
        <v>0.02</v>
      </c>
      <c r="HB30" s="66"/>
      <c r="HC30" s="100">
        <f>+'2022'!N10</f>
        <v>0.01</v>
      </c>
      <c r="HD30" s="100">
        <f>+'2022'!O10</f>
        <v>1.2500000000000001E-2</v>
      </c>
      <c r="HE30" s="66"/>
      <c r="HF30" s="66"/>
      <c r="HG30" s="100">
        <f>+'2022'!R10</f>
        <v>0</v>
      </c>
      <c r="HH30" s="100">
        <f>+'2023'!F12</f>
        <v>0</v>
      </c>
      <c r="HI30" s="66"/>
      <c r="HJ30" s="66"/>
      <c r="HK30" s="100">
        <f>+'2023'!I12</f>
        <v>0</v>
      </c>
      <c r="HL30" s="100">
        <f>+'2023'!J12</f>
        <v>0</v>
      </c>
      <c r="HM30" s="100">
        <f>+'2023'!K12</f>
        <v>0</v>
      </c>
      <c r="HN30" s="100">
        <f>+'2023'!L12</f>
        <v>0</v>
      </c>
      <c r="HO30" s="100">
        <f>+'2023'!M12</f>
        <v>0</v>
      </c>
      <c r="HP30" s="100">
        <f>+'2023'!N12</f>
        <v>0</v>
      </c>
      <c r="HQ30" s="100">
        <f>+'2023'!O12</f>
        <v>-7.4999999999999997E-3</v>
      </c>
      <c r="HR30" s="100">
        <f>+'2023'!P12</f>
        <v>-7.4999999999999997E-3</v>
      </c>
      <c r="HS30" s="100">
        <f>+'2023'!Q12</f>
        <v>-7.4999999999999997E-3</v>
      </c>
      <c r="HT30" s="100">
        <f>+'2024'!F11</f>
        <v>-7.4999999999999997E-3</v>
      </c>
      <c r="HU30" s="100">
        <f>+'2024'!G11</f>
        <v>-0.01</v>
      </c>
      <c r="HV30" s="100">
        <f>+'2024'!H11</f>
        <v>-7.4999999999999997E-3</v>
      </c>
      <c r="HW30" s="100">
        <f>+'2024'!I11</f>
        <v>-5.0000000000000001E-3</v>
      </c>
      <c r="HX30" s="100">
        <f>+'2024'!J11</f>
        <v>-5.0000000000000001E-3</v>
      </c>
      <c r="HY30" s="100">
        <f>+'2024'!K11</f>
        <v>-2.5000000000000001E-3</v>
      </c>
      <c r="HZ30" s="100">
        <f>+'2024'!L11</f>
        <v>-2.5000000000000001E-3</v>
      </c>
      <c r="IA30" s="100">
        <f>+'2024'!M11</f>
        <v>0</v>
      </c>
      <c r="IB30" s="100">
        <f>+'2024'!N11</f>
        <v>-2.5000000000000001E-3</v>
      </c>
      <c r="IC30" s="100">
        <f>+'2024'!O11</f>
        <v>0</v>
      </c>
      <c r="ID30" s="100">
        <f>+'2024'!P11</f>
        <v>0</v>
      </c>
      <c r="IE30" s="100">
        <f>+'2024'!Q11</f>
        <v>0</v>
      </c>
      <c r="IF30" s="100">
        <f>+'2025'!F12</f>
        <v>0</v>
      </c>
      <c r="IG30" s="100">
        <f>+'2025'!G12</f>
        <v>0</v>
      </c>
      <c r="IH30" s="35"/>
      <c r="II30" s="35"/>
    </row>
    <row r="31" spans="1:243" ht="13.5" thickBot="1" x14ac:dyDescent="0.25">
      <c r="A31" s="2" t="s">
        <v>73</v>
      </c>
      <c r="B31" s="21">
        <f t="shared" si="0"/>
        <v>0</v>
      </c>
      <c r="C31" s="2">
        <f t="shared" si="1"/>
        <v>3</v>
      </c>
      <c r="D31" s="2">
        <f t="shared" si="2"/>
        <v>52</v>
      </c>
      <c r="E31" s="62">
        <f t="shared" ref="E31" si="7">SUM(B31:D31)</f>
        <v>55</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166"/>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100">
        <f>'2015'!N14</f>
        <v>0</v>
      </c>
      <c r="DX31" s="100">
        <f>'2015'!O14</f>
        <v>0</v>
      </c>
      <c r="DY31" s="100">
        <f>'2015'!P14</f>
        <v>0</v>
      </c>
      <c r="DZ31" s="100">
        <f>'2015'!Q14</f>
        <v>0</v>
      </c>
      <c r="EA31" s="100">
        <f>'2015'!R14</f>
        <v>0</v>
      </c>
      <c r="EB31" s="100">
        <f>'2016'!G13</f>
        <v>0</v>
      </c>
      <c r="EC31" s="100">
        <f>'2016'!H13</f>
        <v>-1.5E-3</v>
      </c>
      <c r="ED31" s="100">
        <f>'2016'!I13</f>
        <v>-1.5E-3</v>
      </c>
      <c r="EE31" s="100">
        <f>'2016'!J13</f>
        <v>-1.5E-3</v>
      </c>
      <c r="EF31" s="100">
        <f>'2016'!K13</f>
        <v>0</v>
      </c>
      <c r="EG31" s="66"/>
      <c r="EH31" s="100">
        <f>'2016'!M13</f>
        <v>0</v>
      </c>
      <c r="EI31" s="100">
        <f>'2016'!N13</f>
        <v>0</v>
      </c>
      <c r="EJ31" s="100">
        <f>'2016'!O13</f>
        <v>0</v>
      </c>
      <c r="EK31" s="100">
        <f>'2016'!P13</f>
        <v>0</v>
      </c>
      <c r="EL31" s="100">
        <f>'2016'!Q13</f>
        <v>0</v>
      </c>
      <c r="EM31" s="100">
        <f>'2016'!R13</f>
        <v>0</v>
      </c>
      <c r="EN31" s="100">
        <f>'2016'!S13</f>
        <v>0</v>
      </c>
      <c r="EO31" s="100">
        <f>'2017'!H12</f>
        <v>0</v>
      </c>
      <c r="EP31" s="100">
        <f>'2017'!I12</f>
        <v>0</v>
      </c>
      <c r="EQ31" s="100">
        <f>'2017'!J12</f>
        <v>0</v>
      </c>
      <c r="ER31" s="100">
        <f>'2017'!K12</f>
        <v>0</v>
      </c>
      <c r="ES31" s="100">
        <f>'2017'!L12</f>
        <v>0</v>
      </c>
      <c r="ET31" s="100">
        <f>'2017'!M12</f>
        <v>0</v>
      </c>
      <c r="EU31" s="100">
        <f>'2017'!N12</f>
        <v>0</v>
      </c>
      <c r="EV31" s="66"/>
      <c r="EW31" s="100">
        <f>'2017'!P12</f>
        <v>0</v>
      </c>
      <c r="EX31" s="100">
        <f>'2017'!Q12</f>
        <v>0</v>
      </c>
      <c r="EY31" s="100">
        <f>'2018'!F11</f>
        <v>0</v>
      </c>
      <c r="EZ31" s="100">
        <f>'2018'!G11</f>
        <v>0</v>
      </c>
      <c r="FA31" s="100">
        <f>'2018'!H11</f>
        <v>0</v>
      </c>
      <c r="FB31" s="100">
        <f>'2018'!I11</f>
        <v>0</v>
      </c>
      <c r="FC31" s="100">
        <f>'2018'!J11</f>
        <v>0</v>
      </c>
      <c r="FD31" s="100">
        <f>'2018'!K11</f>
        <v>0</v>
      </c>
      <c r="FE31" s="100">
        <f>'2018'!L11</f>
        <v>0</v>
      </c>
      <c r="FF31" s="100">
        <f>'2018'!M11</f>
        <v>0</v>
      </c>
      <c r="FG31" s="100">
        <f>'2018'!N11</f>
        <v>0</v>
      </c>
      <c r="FH31" s="100">
        <f>'2018'!O11</f>
        <v>0</v>
      </c>
      <c r="FI31" s="100">
        <f>'2018'!P11</f>
        <v>0</v>
      </c>
      <c r="FJ31" s="100">
        <f>'2018'!Q11</f>
        <v>0</v>
      </c>
      <c r="FK31" s="100">
        <f>'2019'!F12</f>
        <v>0</v>
      </c>
      <c r="FL31" s="100">
        <f>'2019'!G12</f>
        <v>0</v>
      </c>
      <c r="FM31" s="100">
        <f>'2019'!H12</f>
        <v>0</v>
      </c>
      <c r="FN31" s="100">
        <f>'2019'!I12</f>
        <v>0</v>
      </c>
      <c r="FO31" s="100">
        <f>'2019'!J12</f>
        <v>0</v>
      </c>
      <c r="FP31" s="100">
        <f>'2019'!K12</f>
        <v>0</v>
      </c>
      <c r="FQ31" s="100">
        <f>'2019'!L12</f>
        <v>0</v>
      </c>
      <c r="FR31" s="100">
        <f>'2019'!M12</f>
        <v>0</v>
      </c>
      <c r="FS31" s="100">
        <f>'2019'!N12</f>
        <v>0</v>
      </c>
      <c r="FT31" s="100">
        <f>'2019'!O12</f>
        <v>0</v>
      </c>
      <c r="FU31" s="100">
        <f>'2019'!P12</f>
        <v>0</v>
      </c>
      <c r="FV31" s="100">
        <f>'2019'!Q12</f>
        <v>0</v>
      </c>
      <c r="FW31" s="100">
        <f>'2020'!F11</f>
        <v>0</v>
      </c>
      <c r="FX31" s="100">
        <f>'2020'!G11</f>
        <v>0</v>
      </c>
      <c r="FY31" s="100">
        <f>'2020'!H11</f>
        <v>0</v>
      </c>
      <c r="FZ31" s="100">
        <f>'2020'!I11</f>
        <v>0</v>
      </c>
      <c r="GA31" s="100">
        <f>'2020'!J11</f>
        <v>0</v>
      </c>
      <c r="GB31" s="35"/>
      <c r="GC31" s="35"/>
      <c r="GD31" s="35"/>
      <c r="GE31" s="35"/>
      <c r="GF31" s="35"/>
      <c r="GG31" s="35"/>
      <c r="GH31" s="35"/>
      <c r="GI31" s="35"/>
      <c r="GJ31" s="35"/>
      <c r="GK31" s="35"/>
      <c r="GL31" s="35"/>
      <c r="GM31" s="35"/>
      <c r="GN31" s="35"/>
      <c r="GO31" s="35"/>
      <c r="GP31" s="35"/>
      <c r="GQ31" s="35"/>
      <c r="GR31" s="35"/>
      <c r="GS31" s="35"/>
      <c r="GT31" s="35"/>
      <c r="GU31" s="35"/>
      <c r="GV31" s="35"/>
      <c r="GW31" s="35"/>
      <c r="GX31" s="35"/>
      <c r="GY31" s="35"/>
      <c r="GZ31" s="35"/>
      <c r="HA31" s="35"/>
      <c r="HB31" s="35"/>
      <c r="HC31" s="35"/>
      <c r="HD31" s="35"/>
      <c r="HE31" s="35"/>
      <c r="HF31" s="35"/>
      <c r="HG31" s="35"/>
      <c r="HH31" s="35"/>
      <c r="HI31" s="35"/>
      <c r="HJ31" s="35"/>
      <c r="HK31" s="35"/>
      <c r="HL31" s="35"/>
      <c r="HM31" s="35"/>
      <c r="HN31" s="35"/>
      <c r="HO31" s="35"/>
      <c r="HP31" s="35"/>
      <c r="HQ31" s="35"/>
      <c r="HR31" s="35"/>
      <c r="HS31" s="35"/>
      <c r="HT31" s="35"/>
      <c r="HU31" s="35"/>
      <c r="HV31" s="35"/>
      <c r="HW31" s="35"/>
      <c r="HX31" s="35"/>
      <c r="HY31" s="35"/>
      <c r="HZ31" s="35"/>
      <c r="IA31" s="35"/>
      <c r="IB31" s="35"/>
      <c r="IC31" s="35"/>
      <c r="ID31" s="35"/>
      <c r="IE31" s="35"/>
      <c r="IF31" s="35"/>
      <c r="IG31" s="35"/>
      <c r="IH31" s="35"/>
      <c r="II31" s="35"/>
    </row>
    <row r="32" spans="1:243" ht="13.5" customHeight="1" thickBot="1" x14ac:dyDescent="0.25">
      <c r="A32" s="2" t="s">
        <v>10</v>
      </c>
      <c r="B32" s="21">
        <f t="shared" si="0"/>
        <v>7</v>
      </c>
      <c r="C32" s="2">
        <f t="shared" si="1"/>
        <v>20</v>
      </c>
      <c r="D32" s="2">
        <f t="shared" si="2"/>
        <v>38</v>
      </c>
      <c r="E32" s="62">
        <f t="shared" si="3"/>
        <v>65</v>
      </c>
      <c r="F32" s="63">
        <f>'2005.10-2005.12'!F16</f>
        <v>0</v>
      </c>
      <c r="G32" s="63">
        <f>'2005.10-2005.12'!G16</f>
        <v>0</v>
      </c>
      <c r="H32" s="63">
        <f>'2005.10-2005.12'!H16</f>
        <v>0</v>
      </c>
      <c r="I32" s="63">
        <f>'2006'!F16</f>
        <v>0</v>
      </c>
      <c r="J32" s="63">
        <f>'2006'!G16</f>
        <v>0</v>
      </c>
      <c r="K32" s="63">
        <f>'2006'!H16</f>
        <v>0</v>
      </c>
      <c r="L32" s="63">
        <f>'2006'!I16</f>
        <v>0</v>
      </c>
      <c r="M32" s="63">
        <f>'2006'!J16</f>
        <v>0</v>
      </c>
      <c r="N32" s="63">
        <f>'2006'!K16</f>
        <v>0</v>
      </c>
      <c r="O32" s="63">
        <f>'2006'!L16</f>
        <v>5.0000000000000001E-3</v>
      </c>
      <c r="P32" s="63">
        <f>'2006'!M16</f>
        <v>5.0000000000000001E-3</v>
      </c>
      <c r="Q32" s="63">
        <f>'2006'!N16</f>
        <v>5.0000000000000001E-3</v>
      </c>
      <c r="R32" s="63">
        <f>'2006'!O16</f>
        <v>0</v>
      </c>
      <c r="S32" s="63">
        <f>'2006'!P16</f>
        <v>0</v>
      </c>
      <c r="T32" s="63">
        <f>'2006'!Q16</f>
        <v>0</v>
      </c>
      <c r="U32" s="63">
        <f>'2007'!F18</f>
        <v>0</v>
      </c>
      <c r="V32" s="63">
        <f>'2007'!G18</f>
        <v>0</v>
      </c>
      <c r="W32" s="63">
        <f>'2007'!H18</f>
        <v>0</v>
      </c>
      <c r="X32" s="63">
        <f>'2007'!I18</f>
        <v>0</v>
      </c>
      <c r="Y32" s="63">
        <f>'2007'!J18</f>
        <v>-2.5000000000000001E-3</v>
      </c>
      <c r="Z32" s="63">
        <f>'2007'!K18</f>
        <v>-2.5000000000000001E-3</v>
      </c>
      <c r="AA32" s="37"/>
      <c r="AB32" s="63">
        <f>'2007'!M18</f>
        <v>-2.5000000000000001E-3</v>
      </c>
      <c r="AC32" s="63">
        <f>'2007'!N18</f>
        <v>-2.5000000000000001E-3</v>
      </c>
      <c r="AD32" s="63">
        <f>'2007'!O18</f>
        <v>-2.5000000000000001E-3</v>
      </c>
      <c r="AE32" s="63">
        <f>'2007'!P18</f>
        <v>-2.5000000000000001E-3</v>
      </c>
      <c r="AF32" s="63">
        <f>'2007'!Q18</f>
        <v>0</v>
      </c>
      <c r="AG32" s="63">
        <f>'2008'!F15</f>
        <v>0</v>
      </c>
      <c r="AH32" s="63">
        <f>'2008'!G15</f>
        <v>0</v>
      </c>
      <c r="AI32" s="63">
        <f>'2008'!H15</f>
        <v>5.0000000000000001E-3</v>
      </c>
      <c r="AJ32" s="63">
        <f>'2008'!I15</f>
        <v>0</v>
      </c>
      <c r="AK32" s="63">
        <f>'2008'!J15</f>
        <v>0</v>
      </c>
      <c r="AL32" s="63">
        <f>'2008'!K15</f>
        <v>0</v>
      </c>
      <c r="AM32" s="63">
        <f>'2008'!L15</f>
        <v>0</v>
      </c>
      <c r="AN32" s="63">
        <f>'2008'!M15</f>
        <v>0</v>
      </c>
      <c r="AO32" s="63">
        <f>'2008'!N15</f>
        <v>0</v>
      </c>
      <c r="AP32" s="63">
        <f>'2008'!O15</f>
        <v>0</v>
      </c>
      <c r="AQ32" s="166"/>
      <c r="AR32" s="63">
        <f>'2008'!Q15</f>
        <v>-5.0000000000000001E-3</v>
      </c>
      <c r="AS32" s="63">
        <f>'2008'!R15</f>
        <v>-5.0000000000000001E-3</v>
      </c>
      <c r="AT32" s="63">
        <f>'2008'!S15</f>
        <v>-0.01</v>
      </c>
      <c r="AU32" s="63">
        <f>'2009'!F14</f>
        <v>-0.01</v>
      </c>
      <c r="AV32" s="63">
        <f>'2009'!G14</f>
        <v>0</v>
      </c>
      <c r="AW32" s="63">
        <f>'2009'!H14</f>
        <v>0</v>
      </c>
      <c r="AX32" s="63">
        <f>'2009'!I14</f>
        <v>0</v>
      </c>
      <c r="AY32" s="63">
        <f>'2009'!J14</f>
        <v>0</v>
      </c>
      <c r="AZ32" s="63">
        <f>'2009'!K14</f>
        <v>0</v>
      </c>
      <c r="BA32" s="63">
        <f>'2009'!L14</f>
        <v>-0.01</v>
      </c>
      <c r="BB32" s="63">
        <f>'2009'!M14</f>
        <v>-5.0000000000000001E-3</v>
      </c>
      <c r="BC32" s="63">
        <f>'2009'!N14</f>
        <v>-5.0000000000000001E-3</v>
      </c>
      <c r="BD32" s="63">
        <f>'2009'!O14</f>
        <v>-7.4999999999999997E-3</v>
      </c>
      <c r="BE32" s="63">
        <f>'2009'!P14</f>
        <v>-7.4999999999999997E-3</v>
      </c>
      <c r="BF32" s="63">
        <f>'2009'!Q14</f>
        <v>-2.5000000000000001E-3</v>
      </c>
      <c r="BG32" s="63">
        <f>'2010'!F13</f>
        <v>-5.0000000000000001E-3</v>
      </c>
      <c r="BH32" s="63">
        <f>'2010'!G13</f>
        <v>-5.0000000000000001E-3</v>
      </c>
      <c r="BI32" s="63">
        <f>'2010'!H13</f>
        <v>-5.0000000000000001E-3</v>
      </c>
      <c r="BJ32" s="63">
        <f>'2010'!I13</f>
        <v>-5.0000000000000001E-3</v>
      </c>
      <c r="BK32" s="63">
        <f>'2010'!J13</f>
        <v>0</v>
      </c>
      <c r="BL32" s="63">
        <f>'2010'!K13</f>
        <v>0</v>
      </c>
      <c r="BM32" s="63">
        <f>'2010'!L13</f>
        <v>0</v>
      </c>
      <c r="BN32" s="63">
        <f>'2010'!M13</f>
        <v>0</v>
      </c>
      <c r="BO32" s="63">
        <f>'2010'!N13</f>
        <v>0</v>
      </c>
      <c r="BP32" s="63">
        <f>'2010'!O13</f>
        <v>0</v>
      </c>
      <c r="BQ32" s="63">
        <f>'2010'!P13</f>
        <v>2.5000000000000001E-3</v>
      </c>
      <c r="BR32" s="103">
        <f>'2010'!Q13</f>
        <v>2.5000000000000001E-3</v>
      </c>
      <c r="BS32" s="100">
        <f>'2011'!F15</f>
        <v>2.5000000000000001E-3</v>
      </c>
      <c r="BT32" s="100">
        <f>'2011'!G15</f>
        <v>0</v>
      </c>
      <c r="BU32" s="35"/>
      <c r="BV32" s="35"/>
      <c r="BW32" s="35"/>
      <c r="BX32" s="35"/>
      <c r="BY32" s="35"/>
      <c r="BZ32" s="35"/>
      <c r="CA32" s="35"/>
      <c r="CB32" s="35"/>
      <c r="CC32" s="35"/>
      <c r="CD32" s="35"/>
      <c r="CE32" s="35"/>
      <c r="CF32" s="105"/>
      <c r="CG32" s="105"/>
      <c r="CH32" s="105"/>
      <c r="CI32" s="105"/>
      <c r="CJ32" s="105"/>
      <c r="CK32" s="105"/>
      <c r="CL32" s="105"/>
      <c r="CM32" s="105"/>
      <c r="CN32" s="105"/>
      <c r="CO32" s="105"/>
      <c r="CP32" s="105"/>
      <c r="CQ32" s="105"/>
      <c r="CR32" s="105"/>
      <c r="CS32" s="105"/>
      <c r="CT32" s="64"/>
      <c r="CU32" s="64"/>
      <c r="CV32" s="64"/>
      <c r="CW32" s="64"/>
      <c r="CX32" s="64"/>
      <c r="CY32" s="64"/>
      <c r="CZ32" s="64"/>
      <c r="DA32" s="64"/>
      <c r="DB32" s="64"/>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P32" s="35"/>
      <c r="EQ32" s="35"/>
      <c r="ER32" s="35"/>
      <c r="ES32" s="35"/>
      <c r="ET32" s="35"/>
      <c r="EU32" s="35"/>
      <c r="EV32" s="35"/>
      <c r="EW32" s="35"/>
      <c r="EX32" s="35"/>
      <c r="EY32" s="35"/>
      <c r="EZ32" s="35"/>
      <c r="FA32" s="35"/>
      <c r="FB32" s="35"/>
      <c r="FC32" s="35"/>
      <c r="FD32" s="35"/>
      <c r="FE32" s="35"/>
      <c r="FF32" s="35"/>
      <c r="FG32" s="35"/>
      <c r="FH32" s="35"/>
      <c r="FI32" s="35"/>
      <c r="FJ32" s="35"/>
      <c r="FK32" s="35"/>
      <c r="FL32" s="35"/>
      <c r="FM32" s="35"/>
      <c r="FN32" s="35"/>
      <c r="FO32" s="35"/>
      <c r="FP32" s="35"/>
      <c r="FQ32" s="35"/>
      <c r="FR32" s="35"/>
      <c r="FS32" s="35"/>
      <c r="FT32" s="35"/>
      <c r="FU32" s="35"/>
      <c r="FV32" s="35"/>
      <c r="FW32" s="35"/>
      <c r="FX32" s="35"/>
      <c r="FY32" s="35"/>
      <c r="FZ32" s="35"/>
      <c r="GA32" s="35"/>
      <c r="GB32" s="35"/>
      <c r="GC32" s="35"/>
      <c r="GD32" s="35"/>
      <c r="GE32" s="35"/>
      <c r="GF32" s="35"/>
      <c r="GG32" s="35"/>
      <c r="GH32" s="35"/>
      <c r="GI32" s="35"/>
      <c r="GJ32" s="35"/>
      <c r="GK32" s="35"/>
      <c r="GL32" s="35"/>
      <c r="GM32" s="35"/>
      <c r="GN32" s="35"/>
      <c r="GO32" s="35"/>
      <c r="GP32" s="35"/>
      <c r="GQ32" s="35"/>
      <c r="GR32" s="35"/>
      <c r="GS32" s="35"/>
      <c r="GT32" s="35"/>
      <c r="GU32" s="35"/>
      <c r="GV32" s="35"/>
      <c r="GW32" s="35"/>
      <c r="GX32" s="35"/>
      <c r="GY32" s="35"/>
      <c r="GZ32" s="35"/>
      <c r="HA32" s="35"/>
      <c r="HB32" s="35"/>
      <c r="HC32" s="35"/>
      <c r="HD32" s="35"/>
      <c r="HE32" s="35"/>
      <c r="HF32" s="35"/>
      <c r="HG32" s="35"/>
      <c r="HH32" s="35"/>
      <c r="HI32" s="35"/>
      <c r="HJ32" s="35"/>
      <c r="HK32" s="35"/>
      <c r="HL32" s="35"/>
      <c r="HM32" s="35"/>
      <c r="HN32" s="35"/>
      <c r="HO32" s="35"/>
      <c r="HP32" s="35"/>
      <c r="HQ32" s="35"/>
      <c r="HR32" s="35"/>
      <c r="HS32" s="35"/>
      <c r="HT32" s="35"/>
      <c r="HU32" s="35"/>
      <c r="HV32" s="35"/>
      <c r="HW32" s="35"/>
      <c r="HX32" s="35"/>
      <c r="HY32" s="35"/>
      <c r="HZ32" s="35"/>
      <c r="IA32" s="35"/>
      <c r="IB32" s="35"/>
      <c r="IC32" s="35"/>
      <c r="ID32" s="35"/>
      <c r="IE32" s="35"/>
      <c r="IF32" s="35"/>
      <c r="IG32" s="35"/>
      <c r="IH32" s="35"/>
      <c r="II32" s="35"/>
    </row>
    <row r="33" spans="1:243" ht="13.5" thickBot="1" x14ac:dyDescent="0.25">
      <c r="A33" s="2" t="s">
        <v>6</v>
      </c>
      <c r="B33" s="21">
        <f t="shared" si="0"/>
        <v>8</v>
      </c>
      <c r="C33" s="2">
        <f t="shared" si="1"/>
        <v>7</v>
      </c>
      <c r="D33" s="2">
        <f t="shared" si="2"/>
        <v>26</v>
      </c>
      <c r="E33" s="62">
        <f t="shared" si="3"/>
        <v>41</v>
      </c>
      <c r="F33" s="63">
        <f>'2005.10-2005.12'!F17</f>
        <v>0</v>
      </c>
      <c r="G33" s="63">
        <f>'2005.10-2005.12'!G17</f>
        <v>0</v>
      </c>
      <c r="H33" s="63">
        <f>'2005.10-2005.12'!H17</f>
        <v>0</v>
      </c>
      <c r="I33" s="63">
        <f>'2006'!F17</f>
        <v>0</v>
      </c>
      <c r="J33" s="63">
        <f>'2006'!G17</f>
        <v>0</v>
      </c>
      <c r="K33" s="63">
        <f>'2006'!H17</f>
        <v>0</v>
      </c>
      <c r="L33" s="63">
        <f>'2006'!I17</f>
        <v>0</v>
      </c>
      <c r="M33" s="63">
        <f>'2006'!J17</f>
        <v>0</v>
      </c>
      <c r="N33" s="63">
        <f>'2006'!K17</f>
        <v>0</v>
      </c>
      <c r="O33" s="63">
        <f>'2006'!L17</f>
        <v>5.0000000000000001E-3</v>
      </c>
      <c r="P33" s="63">
        <f>'2006'!M17</f>
        <v>5.0000000000000001E-3</v>
      </c>
      <c r="Q33" s="63">
        <f>'2006'!N17</f>
        <v>5.0000000000000001E-3</v>
      </c>
      <c r="R33" s="63">
        <f>'2006'!O17</f>
        <v>2.5000000000000001E-3</v>
      </c>
      <c r="S33" s="63">
        <f>'2006'!P17</f>
        <v>0</v>
      </c>
      <c r="T33" s="63">
        <f>'2006'!Q17</f>
        <v>0</v>
      </c>
      <c r="U33" s="63">
        <f>'2007'!F19</f>
        <v>0</v>
      </c>
      <c r="V33" s="63">
        <f>'2007'!G19</f>
        <v>0</v>
      </c>
      <c r="W33" s="63">
        <f>'2007'!H19</f>
        <v>0</v>
      </c>
      <c r="X33" s="63">
        <f>'2007'!I19</f>
        <v>0</v>
      </c>
      <c r="Y33" s="63">
        <f>'2007'!J19</f>
        <v>-2.5000000000000001E-3</v>
      </c>
      <c r="Z33" s="63">
        <f>'2007'!K19</f>
        <v>-2.5000000000000001E-3</v>
      </c>
      <c r="AA33" s="63">
        <f>'2007'!L19</f>
        <v>0</v>
      </c>
      <c r="AB33" s="63">
        <f>'2007'!M19</f>
        <v>0</v>
      </c>
      <c r="AC33" s="63">
        <f>'2007'!N19</f>
        <v>-2.5000000000000001E-3</v>
      </c>
      <c r="AD33" s="63">
        <f>'2007'!O19</f>
        <v>-2.5000000000000001E-3</v>
      </c>
      <c r="AE33" s="63">
        <f>'2007'!P19</f>
        <v>0</v>
      </c>
      <c r="AF33" s="63">
        <f>'2007'!Q19</f>
        <v>0</v>
      </c>
      <c r="AG33" s="63">
        <f>'2008'!F16</f>
        <v>0</v>
      </c>
      <c r="AH33" s="63">
        <f>'2008'!G16</f>
        <v>0</v>
      </c>
      <c r="AI33" s="63">
        <f>'2008'!H16</f>
        <v>5.0000000000000001E-3</v>
      </c>
      <c r="AJ33" s="63">
        <f>'2008'!I16</f>
        <v>2.5000000000000001E-3</v>
      </c>
      <c r="AK33" s="63">
        <f>'2008'!J16</f>
        <v>2.5000000000000001E-3</v>
      </c>
      <c r="AL33" s="63">
        <f>'2008'!K16</f>
        <v>2.5000000000000001E-3</v>
      </c>
      <c r="AM33" s="63">
        <f>'2008'!L16</f>
        <v>0</v>
      </c>
      <c r="AN33" s="63">
        <f>'2008'!M16</f>
        <v>0</v>
      </c>
      <c r="AO33" s="63">
        <f>'2008'!N16</f>
        <v>0</v>
      </c>
      <c r="AP33" s="63">
        <f>'2008'!O16</f>
        <v>0</v>
      </c>
      <c r="AQ33" s="166"/>
      <c r="AR33" s="63">
        <f>'2008'!Q16</f>
        <v>-5.0000000000000001E-3</v>
      </c>
      <c r="AS33" s="63">
        <f>'2008'!R16</f>
        <v>0</v>
      </c>
      <c r="AT33" s="63">
        <f>'2008'!S16</f>
        <v>-7.4999999999999997E-3</v>
      </c>
      <c r="AU33" s="63">
        <f>'2009'!F15</f>
        <v>-5.0000000000000001E-3</v>
      </c>
      <c r="AV33" s="35"/>
      <c r="AW33" s="35"/>
      <c r="AX33" s="35"/>
      <c r="AY33" s="35"/>
      <c r="AZ33" s="35"/>
      <c r="BA33" s="35"/>
      <c r="BB33" s="35"/>
      <c r="BC33" s="35"/>
      <c r="BD33" s="35"/>
      <c r="BE33" s="35"/>
      <c r="BF33" s="35"/>
      <c r="BG33" s="35"/>
      <c r="BH33" s="35"/>
      <c r="BI33" s="35"/>
      <c r="BJ33" s="35"/>
      <c r="BK33" s="35"/>
      <c r="BL33" s="35"/>
      <c r="BM33" s="35"/>
      <c r="BN33" s="35"/>
      <c r="BO33" s="35"/>
      <c r="BP33" s="35"/>
      <c r="BQ33" s="35"/>
      <c r="BR33" s="97"/>
      <c r="BS33" s="35"/>
      <c r="BT33" s="35"/>
      <c r="BU33" s="35"/>
      <c r="BV33" s="35"/>
      <c r="BW33" s="35"/>
      <c r="BX33" s="35"/>
      <c r="BY33" s="35"/>
      <c r="BZ33" s="35"/>
      <c r="CA33" s="35"/>
      <c r="CB33" s="35"/>
      <c r="CC33" s="35"/>
      <c r="CD33" s="35"/>
      <c r="CE33" s="35"/>
      <c r="CF33" s="105"/>
      <c r="CG33" s="105"/>
      <c r="CH33" s="105"/>
      <c r="CI33" s="105"/>
      <c r="CJ33" s="105"/>
      <c r="CK33" s="105"/>
      <c r="CL33" s="105"/>
      <c r="CM33" s="105"/>
      <c r="CN33" s="105"/>
      <c r="CO33" s="105"/>
      <c r="CP33" s="105"/>
      <c r="CQ33" s="105"/>
      <c r="CR33" s="105"/>
      <c r="CS33" s="105"/>
      <c r="CT33" s="64"/>
      <c r="CU33" s="64"/>
      <c r="CV33" s="64"/>
      <c r="CW33" s="64"/>
      <c r="CX33" s="64"/>
      <c r="CY33" s="64"/>
      <c r="CZ33" s="64"/>
      <c r="DA33" s="64"/>
      <c r="DB33" s="64"/>
      <c r="DC33" s="35"/>
      <c r="DD33" s="35"/>
      <c r="DE33" s="35"/>
      <c r="DF33" s="35"/>
      <c r="DG33" s="35"/>
      <c r="DH33" s="35"/>
      <c r="DI33" s="35"/>
      <c r="DJ33" s="35"/>
      <c r="DK33" s="35"/>
      <c r="DL33" s="35"/>
      <c r="DM33" s="35"/>
      <c r="DN33" s="35"/>
      <c r="DO33" s="35"/>
      <c r="DP33" s="35"/>
      <c r="DQ33" s="35"/>
      <c r="DR33" s="35"/>
      <c r="DS33" s="35"/>
      <c r="DT33" s="35"/>
      <c r="DU33" s="35"/>
      <c r="DV33" s="35"/>
      <c r="DW33" s="35"/>
      <c r="DX33" s="35"/>
      <c r="DY33" s="35"/>
      <c r="DZ33" s="35"/>
      <c r="EA33" s="35"/>
      <c r="EB33" s="35"/>
      <c r="EC33" s="35"/>
      <c r="ED33" s="35"/>
      <c r="EE33" s="35"/>
      <c r="EF33" s="35"/>
      <c r="EG33" s="35"/>
      <c r="EH33" s="35"/>
      <c r="EI33" s="35"/>
      <c r="EJ33" s="35"/>
      <c r="EK33" s="35"/>
      <c r="EL33" s="35"/>
      <c r="EM33" s="35"/>
      <c r="EN33" s="35"/>
      <c r="EO33" s="35"/>
      <c r="EP33" s="35"/>
      <c r="EQ33" s="35"/>
      <c r="ER33" s="35"/>
      <c r="ES33" s="35"/>
      <c r="ET33" s="35"/>
      <c r="EU33" s="35"/>
      <c r="EV33" s="35"/>
      <c r="EW33" s="35"/>
      <c r="EX33" s="35"/>
      <c r="EY33" s="35"/>
      <c r="EZ33" s="35"/>
      <c r="FA33" s="35"/>
      <c r="FB33" s="35"/>
      <c r="FC33" s="35"/>
      <c r="FD33" s="35"/>
      <c r="FE33" s="35"/>
      <c r="FF33" s="35"/>
      <c r="FG33" s="35"/>
      <c r="FH33" s="35"/>
      <c r="FI33" s="35"/>
      <c r="FJ33" s="35"/>
      <c r="FK33" s="35"/>
      <c r="FL33" s="35"/>
      <c r="FM33" s="35"/>
      <c r="FN33" s="35"/>
      <c r="FO33" s="35"/>
      <c r="FP33" s="35"/>
      <c r="FQ33" s="35"/>
      <c r="FR33" s="35"/>
      <c r="FS33" s="35"/>
      <c r="FT33" s="35"/>
      <c r="FU33" s="35"/>
      <c r="FV33" s="35"/>
      <c r="FW33" s="35"/>
      <c r="FX33" s="35"/>
      <c r="FY33" s="35"/>
      <c r="FZ33" s="35"/>
      <c r="GA33" s="35"/>
      <c r="GB33" s="35"/>
      <c r="GC33" s="35"/>
      <c r="GD33" s="35"/>
      <c r="GE33" s="35"/>
      <c r="GF33" s="35"/>
      <c r="GG33" s="35"/>
      <c r="GH33" s="35"/>
      <c r="GI33" s="35"/>
      <c r="GJ33" s="35"/>
      <c r="GK33" s="35"/>
      <c r="GL33" s="35"/>
      <c r="GM33" s="35"/>
      <c r="GN33" s="35"/>
      <c r="GO33" s="35"/>
      <c r="GP33" s="35"/>
      <c r="GQ33" s="35"/>
      <c r="GR33" s="35"/>
      <c r="GS33" s="35"/>
      <c r="GT33" s="35"/>
      <c r="GU33" s="35"/>
      <c r="GV33" s="35"/>
      <c r="GW33" s="35"/>
      <c r="GX33" s="35"/>
      <c r="GY33" s="35"/>
      <c r="GZ33" s="35"/>
      <c r="HA33" s="35"/>
      <c r="HB33" s="35"/>
      <c r="HC33" s="35"/>
      <c r="HD33" s="35"/>
      <c r="HE33" s="35"/>
      <c r="HF33" s="35"/>
      <c r="HG33" s="35"/>
      <c r="HH33" s="35"/>
      <c r="HI33" s="35"/>
      <c r="HJ33" s="35"/>
      <c r="HK33" s="35"/>
      <c r="HL33" s="35"/>
      <c r="HM33" s="35"/>
      <c r="HN33" s="35"/>
      <c r="HO33" s="35"/>
      <c r="HP33" s="35"/>
      <c r="HQ33" s="35"/>
      <c r="HR33" s="35"/>
      <c r="HS33" s="35"/>
      <c r="HT33" s="35"/>
      <c r="HU33" s="35"/>
      <c r="HV33" s="35"/>
      <c r="HW33" s="35"/>
      <c r="HX33" s="35"/>
      <c r="HY33" s="35"/>
      <c r="HZ33" s="35"/>
      <c r="IA33" s="35"/>
      <c r="IB33" s="35"/>
      <c r="IC33" s="35"/>
      <c r="ID33" s="35"/>
      <c r="IE33" s="35"/>
      <c r="IF33" s="35"/>
      <c r="IG33" s="35"/>
      <c r="IH33" s="35"/>
      <c r="II33" s="35"/>
    </row>
    <row r="34" spans="1:243" ht="13.5" thickBot="1" x14ac:dyDescent="0.25">
      <c r="A34" s="2" t="s">
        <v>77</v>
      </c>
      <c r="B34" s="21">
        <f t="shared" si="0"/>
        <v>17</v>
      </c>
      <c r="C34" s="2">
        <f t="shared" si="1"/>
        <v>2</v>
      </c>
      <c r="D34" s="2">
        <f t="shared" si="2"/>
        <v>53</v>
      </c>
      <c r="E34" s="62">
        <f t="shared" si="3"/>
        <v>72</v>
      </c>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66"/>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3"/>
      <c r="BS34" s="122"/>
      <c r="BT34" s="122"/>
      <c r="BU34" s="122"/>
      <c r="BV34" s="122"/>
      <c r="BW34" s="122"/>
      <c r="BX34" s="122"/>
      <c r="BY34" s="122"/>
      <c r="BZ34" s="122"/>
      <c r="CA34" s="122"/>
      <c r="CB34" s="122"/>
      <c r="CC34" s="122"/>
      <c r="CD34" s="122"/>
      <c r="CE34" s="122"/>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4"/>
      <c r="DV34" s="124"/>
      <c r="DW34" s="124"/>
      <c r="DX34" s="124"/>
      <c r="DY34" s="124"/>
      <c r="DZ34" s="124"/>
      <c r="EA34" s="124"/>
      <c r="EB34" s="124"/>
      <c r="EC34" s="124"/>
      <c r="ED34" s="124"/>
      <c r="EE34" s="124"/>
      <c r="EF34" s="124"/>
      <c r="EG34" s="124"/>
      <c r="EH34" s="124"/>
      <c r="EI34" s="124"/>
      <c r="EJ34" s="35"/>
      <c r="EK34" s="35"/>
      <c r="EL34" s="35"/>
      <c r="EM34" s="35"/>
      <c r="EN34" s="35"/>
      <c r="EO34" s="100">
        <f>'2017'!H13</f>
        <v>0</v>
      </c>
      <c r="EP34" s="100">
        <f>'2017'!I13</f>
        <v>0</v>
      </c>
      <c r="EQ34" s="100">
        <f>'2017'!J13</f>
        <v>0</v>
      </c>
      <c r="ER34" s="100">
        <f>'2017'!K13</f>
        <v>0</v>
      </c>
      <c r="ES34" s="100">
        <f>'2017'!L13</f>
        <v>0</v>
      </c>
      <c r="ET34" s="100">
        <f>'2017'!M13</f>
        <v>0</v>
      </c>
      <c r="EU34" s="100">
        <f>'2017'!N13</f>
        <v>0</v>
      </c>
      <c r="EV34" s="100">
        <f>'2017'!O13</f>
        <v>0</v>
      </c>
      <c r="EW34" s="100">
        <f>'2017'!P13</f>
        <v>0</v>
      </c>
      <c r="EX34" s="100">
        <f>'2017'!Q13</f>
        <v>0</v>
      </c>
      <c r="EY34" s="100">
        <f>'2018'!F12</f>
        <v>0</v>
      </c>
      <c r="EZ34" s="100">
        <f>'2018'!G12</f>
        <v>0</v>
      </c>
      <c r="FA34" s="100">
        <f>'2018'!H12</f>
        <v>0</v>
      </c>
      <c r="FB34" s="100">
        <f>'2018'!I12</f>
        <v>0</v>
      </c>
      <c r="FC34" s="100">
        <f>'2018'!J12</f>
        <v>0</v>
      </c>
      <c r="FD34" s="100">
        <f>'2018'!K12</f>
        <v>0</v>
      </c>
      <c r="FE34" s="100">
        <f>'2018'!L12</f>
        <v>0</v>
      </c>
      <c r="FF34" s="100">
        <f>'2018'!M12</f>
        <v>0</v>
      </c>
      <c r="FG34" s="100">
        <f>'2018'!N12</f>
        <v>0</v>
      </c>
      <c r="FH34" s="100">
        <f>'2018'!O12</f>
        <v>0</v>
      </c>
      <c r="FI34" s="100">
        <f>'2018'!P12</f>
        <v>0</v>
      </c>
      <c r="FJ34" s="100">
        <f>'2018'!Q12</f>
        <v>0</v>
      </c>
      <c r="FK34" s="100">
        <f>'2019'!F13</f>
        <v>0</v>
      </c>
      <c r="FL34" s="100">
        <f>'2019'!G13</f>
        <v>0</v>
      </c>
      <c r="FM34" s="100">
        <f>'2019'!H13</f>
        <v>0</v>
      </c>
      <c r="FN34" s="100">
        <f>'2019'!I13</f>
        <v>0</v>
      </c>
      <c r="FO34" s="100">
        <f>'2019'!J13</f>
        <v>0</v>
      </c>
      <c r="FP34" s="100">
        <f>'2019'!K13</f>
        <v>0</v>
      </c>
      <c r="FQ34" s="100">
        <f>'2019'!L13</f>
        <v>0</v>
      </c>
      <c r="FR34" s="100">
        <f>'2019'!M13</f>
        <v>0</v>
      </c>
      <c r="FS34" s="100">
        <f>'2019'!N13</f>
        <v>0</v>
      </c>
      <c r="FT34" s="100">
        <f>'2019'!O13</f>
        <v>0</v>
      </c>
      <c r="FU34" s="100">
        <f>'2019'!P13</f>
        <v>0</v>
      </c>
      <c r="FV34" s="100">
        <f>'2019'!Q13</f>
        <v>0</v>
      </c>
      <c r="FW34" s="100">
        <f>'2020'!F12</f>
        <v>0</v>
      </c>
      <c r="FX34" s="100">
        <f>'2020'!G12</f>
        <v>0</v>
      </c>
      <c r="FY34" s="100">
        <f>'2020'!H12</f>
        <v>0</v>
      </c>
      <c r="FZ34" s="100">
        <f>'2020'!I12</f>
        <v>0</v>
      </c>
      <c r="GA34" s="100">
        <f>'2020'!J12</f>
        <v>0</v>
      </c>
      <c r="GB34" s="100">
        <f>'2020'!K12</f>
        <v>-1.5E-3</v>
      </c>
      <c r="GC34" s="100">
        <f>'2020'!L12</f>
        <v>-1.5E-3</v>
      </c>
      <c r="GD34" s="100">
        <f>'2020'!M12</f>
        <v>0</v>
      </c>
      <c r="GE34" s="100">
        <f>'2020'!N12</f>
        <v>0</v>
      </c>
      <c r="GF34" s="66"/>
      <c r="GG34" s="100">
        <f>'2020'!P12</f>
        <v>0</v>
      </c>
      <c r="GH34" s="100">
        <f>'2020'!Q12</f>
        <v>0</v>
      </c>
      <c r="GI34" s="100">
        <f>'2021'!F11</f>
        <v>0</v>
      </c>
      <c r="GJ34" s="100">
        <f>'2021'!G11</f>
        <v>0</v>
      </c>
      <c r="GK34" s="100">
        <f>'2021'!H11</f>
        <v>0</v>
      </c>
      <c r="GL34" s="100">
        <f>'2021'!I11</f>
        <v>0</v>
      </c>
      <c r="GM34" s="100">
        <f>'2021'!J11</f>
        <v>0</v>
      </c>
      <c r="GN34" s="100">
        <f>'2021'!K11</f>
        <v>3.0000000000000001E-3</v>
      </c>
      <c r="GO34" s="100">
        <f>'2021'!L11</f>
        <v>3.0000000000000001E-3</v>
      </c>
      <c r="GP34" s="100">
        <f>'2021'!M11</f>
        <v>3.0000000000000001E-3</v>
      </c>
      <c r="GQ34" s="100">
        <f>'2021'!N11</f>
        <v>1.5E-3</v>
      </c>
      <c r="GR34" s="100">
        <f>'2021'!O11</f>
        <v>1.5E-3</v>
      </c>
      <c r="GS34" s="100">
        <f>'2021'!P11</f>
        <v>3.0000000000000001E-3</v>
      </c>
      <c r="GT34" s="100">
        <f>'2021'!Q11</f>
        <v>3.0000000000000001E-3</v>
      </c>
      <c r="GU34" s="100">
        <f>+'2022'!F11</f>
        <v>5.0000000000000001E-3</v>
      </c>
      <c r="GV34" s="100">
        <f>+'2022'!G11</f>
        <v>5.0000000000000001E-3</v>
      </c>
      <c r="GW34" s="100">
        <f>+'2022'!H11</f>
        <v>0.01</v>
      </c>
      <c r="GX34" s="100">
        <f>+'2022'!I11</f>
        <v>0.01</v>
      </c>
      <c r="GY34" s="100">
        <f>+'2022'!J11</f>
        <v>5.0000000000000001E-3</v>
      </c>
      <c r="GZ34" s="100">
        <f>+'2022'!K11</f>
        <v>1.8500000000000003E-2</v>
      </c>
      <c r="HA34" s="100">
        <f>+'2022'!L11</f>
        <v>0.02</v>
      </c>
      <c r="HB34" s="100">
        <f>+'2022'!M11</f>
        <v>0.01</v>
      </c>
      <c r="HC34" s="100">
        <f>+'2022'!N11</f>
        <v>0.01</v>
      </c>
      <c r="HD34" s="100">
        <f>+'2022'!O11</f>
        <v>1.2500000000000001E-2</v>
      </c>
      <c r="HE34" s="100">
        <f>+'2022'!P11</f>
        <v>0</v>
      </c>
      <c r="HF34" s="100">
        <f>+'2022'!Q11</f>
        <v>0</v>
      </c>
      <c r="HG34" s="100">
        <f>+'2022'!R11</f>
        <v>0</v>
      </c>
      <c r="HH34" s="100">
        <f>+'2023'!F13</f>
        <v>0</v>
      </c>
      <c r="HI34" s="100">
        <f>+'2023'!G13</f>
        <v>0</v>
      </c>
      <c r="HJ34" s="35"/>
      <c r="HK34" s="35"/>
      <c r="HL34" s="35"/>
      <c r="HM34" s="35"/>
      <c r="HN34" s="35"/>
      <c r="HO34" s="35"/>
      <c r="HP34" s="35"/>
      <c r="HQ34" s="35"/>
      <c r="HR34" s="35"/>
      <c r="HS34" s="35"/>
      <c r="HT34" s="35"/>
      <c r="HU34" s="35"/>
      <c r="HV34" s="35"/>
      <c r="HW34" s="35"/>
      <c r="HX34" s="35"/>
      <c r="HY34" s="35"/>
      <c r="HZ34" s="35"/>
      <c r="IA34" s="35"/>
      <c r="IB34" s="35"/>
      <c r="IC34" s="35"/>
      <c r="ID34" s="35"/>
      <c r="IE34" s="35"/>
      <c r="IF34" s="35"/>
      <c r="IG34" s="35"/>
      <c r="IH34" s="35"/>
      <c r="II34" s="35"/>
    </row>
    <row r="35" spans="1:243" ht="13.5" thickBot="1" x14ac:dyDescent="0.25">
      <c r="A35" s="2" t="s">
        <v>79</v>
      </c>
      <c r="B35" s="21">
        <f t="shared" si="0"/>
        <v>14</v>
      </c>
      <c r="C35" s="2">
        <f t="shared" si="1"/>
        <v>15</v>
      </c>
      <c r="D35" s="2">
        <f t="shared" si="2"/>
        <v>37</v>
      </c>
      <c r="E35" s="62">
        <f>SUM(B35:D35)</f>
        <v>66</v>
      </c>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66"/>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3"/>
      <c r="BS35" s="122"/>
      <c r="BT35" s="122"/>
      <c r="BU35" s="122"/>
      <c r="BV35" s="122"/>
      <c r="BW35" s="122"/>
      <c r="BX35" s="122"/>
      <c r="BY35" s="122"/>
      <c r="BZ35" s="122"/>
      <c r="CA35" s="122"/>
      <c r="CB35" s="122"/>
      <c r="CC35" s="122"/>
      <c r="CD35" s="122"/>
      <c r="CE35" s="122"/>
      <c r="CF35" s="124"/>
      <c r="CG35" s="124"/>
      <c r="CH35" s="124"/>
      <c r="CI35" s="124"/>
      <c r="CJ35" s="124"/>
      <c r="CK35" s="124"/>
      <c r="CL35" s="124"/>
      <c r="CM35" s="124"/>
      <c r="CN35" s="124"/>
      <c r="CO35" s="124"/>
      <c r="CP35" s="124"/>
      <c r="CQ35" s="124"/>
      <c r="CR35" s="124"/>
      <c r="CS35" s="35"/>
      <c r="CT35" s="35"/>
      <c r="CU35" s="35"/>
      <c r="CV35" s="35"/>
      <c r="CW35" s="35"/>
      <c r="CX35" s="35"/>
      <c r="CY35" s="35"/>
      <c r="CZ35" s="35"/>
      <c r="DA35" s="35"/>
      <c r="DB35" s="35"/>
      <c r="DC35" s="35"/>
      <c r="DD35" s="35"/>
      <c r="DE35" s="35"/>
      <c r="DF35" s="35"/>
      <c r="DG35" s="35"/>
      <c r="DH35" s="35"/>
      <c r="DI35" s="35"/>
      <c r="DJ35" s="35"/>
      <c r="DK35" s="35"/>
      <c r="DL35" s="35"/>
      <c r="DM35" s="35"/>
      <c r="DN35" s="35"/>
      <c r="DO35" s="35"/>
      <c r="DP35" s="35"/>
      <c r="DQ35" s="35"/>
      <c r="DR35" s="35"/>
      <c r="DS35" s="35"/>
      <c r="DT35" s="35"/>
      <c r="DU35" s="35"/>
      <c r="DV35" s="35"/>
      <c r="DW35" s="35"/>
      <c r="DX35" s="35"/>
      <c r="DY35" s="35"/>
      <c r="DZ35" s="35"/>
      <c r="EA35" s="35"/>
      <c r="EB35" s="35"/>
      <c r="EC35" s="35"/>
      <c r="ED35" s="35"/>
      <c r="EE35" s="35"/>
      <c r="EF35" s="35"/>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35"/>
      <c r="FG35" s="35"/>
      <c r="FH35" s="35"/>
      <c r="FI35" s="35"/>
      <c r="FJ35" s="35"/>
      <c r="FK35" s="35"/>
      <c r="FL35" s="35"/>
      <c r="FM35" s="35"/>
      <c r="FN35" s="100">
        <f>'2019'!I14</f>
        <v>0</v>
      </c>
      <c r="FO35" s="100">
        <f>'2019'!J14</f>
        <v>0</v>
      </c>
      <c r="FP35" s="100">
        <f>'2019'!K14</f>
        <v>0</v>
      </c>
      <c r="FQ35" s="100">
        <f>'2019'!L14</f>
        <v>0</v>
      </c>
      <c r="FR35" s="100">
        <f>'2019'!M14</f>
        <v>0</v>
      </c>
      <c r="FS35" s="100">
        <f>'2019'!N14</f>
        <v>0</v>
      </c>
      <c r="FT35" s="100">
        <f>'2019'!O14</f>
        <v>0</v>
      </c>
      <c r="FU35" s="100">
        <f>'2019'!P14</f>
        <v>0</v>
      </c>
      <c r="FV35" s="100">
        <f>'2019'!Q14</f>
        <v>0</v>
      </c>
      <c r="FW35" s="100">
        <f>'2020'!F13</f>
        <v>0</v>
      </c>
      <c r="FX35" s="100">
        <f>'2020'!G13</f>
        <v>0</v>
      </c>
      <c r="FY35" s="100">
        <f>'2020'!H13</f>
        <v>0</v>
      </c>
      <c r="FZ35" s="100">
        <f>'2020'!I13</f>
        <v>0</v>
      </c>
      <c r="GA35" s="100">
        <f>'2020'!J13</f>
        <v>0</v>
      </c>
      <c r="GB35" s="100">
        <f>'2020'!K13</f>
        <v>-1.5E-3</v>
      </c>
      <c r="GC35" s="100">
        <f>'2020'!L13</f>
        <v>-1.5E-3</v>
      </c>
      <c r="GD35" s="100">
        <f>'2020'!M13</f>
        <v>0</v>
      </c>
      <c r="GE35" s="100">
        <f>'2020'!N13</f>
        <v>0</v>
      </c>
      <c r="GF35" s="100">
        <f>'2020'!O13</f>
        <v>0</v>
      </c>
      <c r="GG35" s="100">
        <f>'2020'!P13</f>
        <v>0</v>
      </c>
      <c r="GH35" s="100">
        <f>'2020'!Q13</f>
        <v>0</v>
      </c>
      <c r="GI35" s="100">
        <f>'2021'!F12</f>
        <v>0</v>
      </c>
      <c r="GJ35" s="100">
        <f>'2021'!G12</f>
        <v>0</v>
      </c>
      <c r="GK35" s="100">
        <f>'2021'!H12</f>
        <v>0</v>
      </c>
      <c r="GL35" s="100">
        <f>'2021'!I12</f>
        <v>0</v>
      </c>
      <c r="GM35" s="100">
        <f>'2021'!J12</f>
        <v>0</v>
      </c>
      <c r="GN35" s="100">
        <f>'2021'!K12</f>
        <v>3.0000000000000001E-3</v>
      </c>
      <c r="GO35" s="100">
        <f>'2021'!L12</f>
        <v>3.0000000000000001E-3</v>
      </c>
      <c r="GP35" s="100">
        <f>'2021'!M12</f>
        <v>3.0000000000000001E-3</v>
      </c>
      <c r="GQ35" s="66"/>
      <c r="GR35" s="66"/>
      <c r="GS35" s="100">
        <f>+'2021'!P12</f>
        <v>3.0000000000000001E-3</v>
      </c>
      <c r="GT35" s="100">
        <f>+'2021'!Q12</f>
        <v>3.0000000000000001E-3</v>
      </c>
      <c r="GU35" s="100">
        <f>+'2022'!F12</f>
        <v>5.0000000000000001E-3</v>
      </c>
      <c r="GV35" s="100">
        <f>+'2022'!G12</f>
        <v>5.0000000000000001E-3</v>
      </c>
      <c r="GW35" s="100">
        <f>+'2022'!H12</f>
        <v>0.01</v>
      </c>
      <c r="GX35" s="100">
        <f>+'2022'!I12</f>
        <v>0.01</v>
      </c>
      <c r="GY35" s="100">
        <f>+'2022'!J12</f>
        <v>5.0000000000000001E-3</v>
      </c>
      <c r="GZ35" s="100">
        <f>+'2022'!K12</f>
        <v>1.8500000000000003E-2</v>
      </c>
      <c r="HA35" s="100">
        <f>+'2022'!L12</f>
        <v>0.02</v>
      </c>
      <c r="HB35" s="100">
        <f>+'2022'!M12</f>
        <v>0.01</v>
      </c>
      <c r="HC35" s="66"/>
      <c r="HD35" s="100">
        <f>+'2022'!O12</f>
        <v>1.2500000000000001E-2</v>
      </c>
      <c r="HE35" s="100">
        <f>+'2022'!P12</f>
        <v>0</v>
      </c>
      <c r="HF35" s="100">
        <f>+'2022'!Q12</f>
        <v>0</v>
      </c>
      <c r="HG35" s="100">
        <f>+'2022'!R12</f>
        <v>0</v>
      </c>
      <c r="HH35" s="100">
        <f>+'2023'!F14</f>
        <v>0</v>
      </c>
      <c r="HI35" s="66"/>
      <c r="HJ35" s="100">
        <f>+'2023'!H14</f>
        <v>0</v>
      </c>
      <c r="HK35" s="100">
        <f>+'2023'!I14</f>
        <v>0</v>
      </c>
      <c r="HL35" s="100">
        <f>+'2023'!J14</f>
        <v>0</v>
      </c>
      <c r="HM35" s="100">
        <f>+'2023'!K14</f>
        <v>0</v>
      </c>
      <c r="HN35" s="100">
        <f>+'2023'!L14</f>
        <v>0</v>
      </c>
      <c r="HO35" s="66"/>
      <c r="HP35" s="100">
        <f>+'2023'!N14</f>
        <v>0</v>
      </c>
      <c r="HQ35" s="100">
        <f>+'2023'!O14</f>
        <v>-7.4999999999999997E-3</v>
      </c>
      <c r="HR35" s="100">
        <f>+'2023'!P14</f>
        <v>-7.4999999999999997E-3</v>
      </c>
      <c r="HS35" s="100">
        <f>+'2023'!Q14</f>
        <v>-7.4999999999999997E-3</v>
      </c>
      <c r="HT35" s="100">
        <f>+'2024'!F12</f>
        <v>-0.01</v>
      </c>
      <c r="HU35" s="100">
        <f>+'2024'!G12</f>
        <v>-0.01</v>
      </c>
      <c r="HV35" s="100">
        <f>+'2024'!H12</f>
        <v>-7.4999999999999997E-3</v>
      </c>
      <c r="HW35" s="100">
        <f>+'2024'!I12</f>
        <v>-5.0000000000000001E-3</v>
      </c>
      <c r="HX35" s="100">
        <f>+'2024'!J12</f>
        <v>-5.0000000000000001E-3</v>
      </c>
      <c r="HY35" s="100">
        <f>+'2024'!K12</f>
        <v>-2.5000000000000001E-3</v>
      </c>
      <c r="HZ35" s="100">
        <f>+'2024'!L12</f>
        <v>-2.5000000000000001E-3</v>
      </c>
      <c r="IA35" s="66"/>
      <c r="IB35" s="100">
        <f>+'2024'!N12</f>
        <v>-2.5000000000000001E-3</v>
      </c>
      <c r="IC35" s="100">
        <f>+'2024'!O12</f>
        <v>0</v>
      </c>
      <c r="ID35" s="100">
        <f>+'2024'!P12</f>
        <v>-2.5000000000000001E-3</v>
      </c>
      <c r="IE35" s="100">
        <f>+'2024'!Q12</f>
        <v>-2.5000000000000001E-3</v>
      </c>
      <c r="IF35" s="66"/>
      <c r="IG35" s="100">
        <f>+'2025'!G14</f>
        <v>0</v>
      </c>
      <c r="IH35" s="100">
        <f>+'2025'!H14</f>
        <v>0</v>
      </c>
      <c r="II35" s="105"/>
    </row>
    <row r="36" spans="1:243" ht="13.5" thickBot="1" x14ac:dyDescent="0.25">
      <c r="A36" s="2" t="s">
        <v>68</v>
      </c>
      <c r="B36" s="21">
        <f t="shared" si="0"/>
        <v>17</v>
      </c>
      <c r="C36" s="2">
        <f t="shared" si="1"/>
        <v>30</v>
      </c>
      <c r="D36" s="2">
        <f t="shared" si="2"/>
        <v>90</v>
      </c>
      <c r="E36" s="62">
        <f t="shared" si="3"/>
        <v>137</v>
      </c>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166"/>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124"/>
      <c r="BR36" s="124"/>
      <c r="BS36" s="124"/>
      <c r="BT36" s="124"/>
      <c r="BU36" s="124"/>
      <c r="BV36" s="124"/>
      <c r="BW36" s="124"/>
      <c r="BX36" s="124"/>
      <c r="BY36" s="124"/>
      <c r="BZ36" s="124"/>
      <c r="CA36" s="124"/>
      <c r="CB36" s="124"/>
      <c r="CC36" s="124"/>
      <c r="CD36" s="124"/>
      <c r="CE36" s="124"/>
      <c r="CF36" s="124"/>
      <c r="CG36" s="124"/>
      <c r="CH36" s="124"/>
      <c r="CI36" s="124"/>
      <c r="CJ36" s="124"/>
      <c r="CK36" s="124"/>
      <c r="CL36" s="124"/>
      <c r="CM36" s="124"/>
      <c r="CN36" s="124"/>
      <c r="CO36" s="124"/>
      <c r="CP36" s="124"/>
      <c r="CQ36" s="124"/>
      <c r="CR36" s="124"/>
      <c r="CS36" s="100">
        <f>'2013'!H16</f>
        <v>-2.5000000000000001E-3</v>
      </c>
      <c r="CT36" s="100">
        <f>'2013'!I16</f>
        <v>-2.5000000000000001E-3</v>
      </c>
      <c r="CU36" s="100">
        <f>'2013'!J16</f>
        <v>-2.5000000000000001E-3</v>
      </c>
      <c r="CV36" s="100">
        <f>'2013'!K16</f>
        <v>-2.5000000000000001E-3</v>
      </c>
      <c r="CW36" s="100">
        <f>'2013'!L16</f>
        <v>-2.5000000000000001E-3</v>
      </c>
      <c r="CX36" s="100">
        <f>'2013'!M16</f>
        <v>-1E-3</v>
      </c>
      <c r="CY36" s="100">
        <f>'2013'!N16</f>
        <v>-1E-3</v>
      </c>
      <c r="CZ36" s="100">
        <f>'2013'!O16</f>
        <v>-1E-3</v>
      </c>
      <c r="DA36" s="100">
        <f>'2013'!P16</f>
        <v>-1E-3</v>
      </c>
      <c r="DB36" s="130">
        <f>'2013'!Q16</f>
        <v>-1E-3</v>
      </c>
      <c r="DC36" s="37"/>
      <c r="DD36" s="100">
        <f>+'2014'!G13</f>
        <v>0</v>
      </c>
      <c r="DE36" s="100">
        <f>+'2014'!H13</f>
        <v>0</v>
      </c>
      <c r="DF36" s="100">
        <f>+'2014'!I13</f>
        <v>0</v>
      </c>
      <c r="DG36" s="100">
        <f>+'2014'!J13</f>
        <v>0</v>
      </c>
      <c r="DH36" s="37"/>
      <c r="DI36" s="100">
        <f>+'2014'!L13</f>
        <v>-2E-3</v>
      </c>
      <c r="DJ36" s="100">
        <f>+'2014'!M13</f>
        <v>0</v>
      </c>
      <c r="DK36" s="100">
        <f>+'2014'!N13</f>
        <v>0</v>
      </c>
      <c r="DL36" s="100">
        <f>+'2014'!O13</f>
        <v>0</v>
      </c>
      <c r="DM36" s="100">
        <f>+'2014'!P13</f>
        <v>0</v>
      </c>
      <c r="DN36" s="100">
        <f>+'2014'!Q13</f>
        <v>0</v>
      </c>
      <c r="DO36" s="100">
        <f>'2015'!F15</f>
        <v>0</v>
      </c>
      <c r="DP36" s="100">
        <f>'2015'!G15</f>
        <v>0</v>
      </c>
      <c r="DQ36" s="100">
        <f>'2015'!H15</f>
        <v>-1.5E-3</v>
      </c>
      <c r="DR36" s="100">
        <f>'2015'!I15</f>
        <v>-1.5E-3</v>
      </c>
      <c r="DS36" s="100">
        <f>'2015'!J15</f>
        <v>-1.5E-3</v>
      </c>
      <c r="DT36" s="37"/>
      <c r="DU36" s="100">
        <f>'2015'!L15</f>
        <v>-1.5E-3</v>
      </c>
      <c r="DV36" s="100">
        <f>'2015'!M15</f>
        <v>0</v>
      </c>
      <c r="DW36" s="100">
        <f>'2015'!N15</f>
        <v>0</v>
      </c>
      <c r="DX36" s="100">
        <f>'2015'!O15</f>
        <v>0</v>
      </c>
      <c r="DY36" s="100">
        <f>'2015'!P15</f>
        <v>0</v>
      </c>
      <c r="DZ36" s="100">
        <f>'2015'!Q15</f>
        <v>0</v>
      </c>
      <c r="EA36" s="100">
        <f>'2015'!R15</f>
        <v>0</v>
      </c>
      <c r="EB36" s="100">
        <f>'2016'!G14</f>
        <v>0</v>
      </c>
      <c r="EC36" s="100">
        <f>'2016'!H14</f>
        <v>-1.5E-3</v>
      </c>
      <c r="ED36" s="100">
        <f>'2016'!I14</f>
        <v>-1.5E-3</v>
      </c>
      <c r="EE36" s="100">
        <f>'2016'!J14</f>
        <v>-1.5E-3</v>
      </c>
      <c r="EF36" s="100">
        <f>'2016'!K14</f>
        <v>0</v>
      </c>
      <c r="EG36" s="100">
        <f>'2016'!L14</f>
        <v>0</v>
      </c>
      <c r="EH36" s="100">
        <f>'2016'!M14</f>
        <v>0</v>
      </c>
      <c r="EI36" s="100">
        <f>'2016'!N14</f>
        <v>0</v>
      </c>
      <c r="EJ36" s="100">
        <f>'2016'!O14</f>
        <v>0</v>
      </c>
      <c r="EK36" s="100">
        <f>'2016'!P14</f>
        <v>0</v>
      </c>
      <c r="EL36" s="100">
        <f>'2016'!Q14</f>
        <v>0</v>
      </c>
      <c r="EM36" s="100">
        <f>'2016'!R14</f>
        <v>0</v>
      </c>
      <c r="EN36" s="100">
        <f>'2016'!S14</f>
        <v>0</v>
      </c>
      <c r="EO36" s="100">
        <f>'2017'!H14</f>
        <v>0</v>
      </c>
      <c r="EP36" s="100">
        <f>'2017'!I14</f>
        <v>0</v>
      </c>
      <c r="EQ36" s="100">
        <f>'2017'!J14</f>
        <v>0</v>
      </c>
      <c r="ER36" s="66"/>
      <c r="ES36" s="100">
        <f>'2017'!L14</f>
        <v>0</v>
      </c>
      <c r="ET36" s="100">
        <f>'2017'!M14</f>
        <v>0</v>
      </c>
      <c r="EU36" s="100">
        <f>'2017'!N14</f>
        <v>0</v>
      </c>
      <c r="EV36" s="100">
        <f>'2017'!O14</f>
        <v>0</v>
      </c>
      <c r="EW36" s="100">
        <f>'2017'!P14</f>
        <v>0</v>
      </c>
      <c r="EX36" s="100">
        <f>'2017'!Q14</f>
        <v>0</v>
      </c>
      <c r="EY36" s="100">
        <f>'2018'!F13</f>
        <v>0</v>
      </c>
      <c r="EZ36" s="100">
        <f>'2018'!G13</f>
        <v>0</v>
      </c>
      <c r="FA36" s="100">
        <f>'2018'!H13</f>
        <v>0</v>
      </c>
      <c r="FB36" s="100">
        <f>'2018'!I13</f>
        <v>0</v>
      </c>
      <c r="FC36" s="100">
        <f>'2018'!J13</f>
        <v>0</v>
      </c>
      <c r="FD36" s="100">
        <f>'2018'!K13</f>
        <v>0</v>
      </c>
      <c r="FE36" s="100">
        <f>'2018'!L13</f>
        <v>0</v>
      </c>
      <c r="FF36" s="100">
        <f>'2018'!M13</f>
        <v>0</v>
      </c>
      <c r="FG36" s="100">
        <f>'2018'!N13</f>
        <v>0</v>
      </c>
      <c r="FH36" s="100">
        <f>'2018'!O13</f>
        <v>0</v>
      </c>
      <c r="FI36" s="100">
        <f>'2018'!P13</f>
        <v>0</v>
      </c>
      <c r="FJ36" s="100">
        <f>'2018'!Q13</f>
        <v>0</v>
      </c>
      <c r="FK36" s="100">
        <f>'2019'!F15</f>
        <v>0</v>
      </c>
      <c r="FL36" s="100">
        <f>'2019'!G15</f>
        <v>0</v>
      </c>
      <c r="FM36" s="66"/>
      <c r="FN36" s="100">
        <f>'2019'!I15</f>
        <v>0</v>
      </c>
      <c r="FO36" s="100">
        <f>'2019'!J15</f>
        <v>0</v>
      </c>
      <c r="FP36" s="100">
        <f>'2019'!K15</f>
        <v>0</v>
      </c>
      <c r="FQ36" s="100">
        <f>'2019'!L15</f>
        <v>0</v>
      </c>
      <c r="FR36" s="100">
        <f>'2019'!M15</f>
        <v>0</v>
      </c>
      <c r="FS36" s="100">
        <f>'2019'!N15</f>
        <v>0</v>
      </c>
      <c r="FT36" s="100">
        <f>'2019'!O15</f>
        <v>0</v>
      </c>
      <c r="FU36" s="100">
        <f>'2019'!P15</f>
        <v>0</v>
      </c>
      <c r="FV36" s="100">
        <f>'2019'!Q15</f>
        <v>0</v>
      </c>
      <c r="FW36" s="100">
        <f>'2020'!F14</f>
        <v>0</v>
      </c>
      <c r="FX36" s="100">
        <f>'2020'!G14</f>
        <v>0</v>
      </c>
      <c r="FY36" s="100">
        <f>'2020'!H14</f>
        <v>0</v>
      </c>
      <c r="FZ36" s="100">
        <f>'2020'!I14</f>
        <v>0</v>
      </c>
      <c r="GA36" s="100">
        <f>'2020'!J14</f>
        <v>0</v>
      </c>
      <c r="GB36" s="100">
        <f>'2020'!K14</f>
        <v>-1.5E-3</v>
      </c>
      <c r="GC36" s="100">
        <f>'2020'!L14</f>
        <v>-1.5E-3</v>
      </c>
      <c r="GD36" s="100">
        <f>'2020'!M14</f>
        <v>0</v>
      </c>
      <c r="GE36" s="100">
        <f>'2020'!N14</f>
        <v>0</v>
      </c>
      <c r="GF36" s="100">
        <f>'2020'!O14</f>
        <v>0</v>
      </c>
      <c r="GG36" s="100">
        <f>'2020'!P14</f>
        <v>0</v>
      </c>
      <c r="GH36" s="100">
        <f>'2020'!Q14</f>
        <v>0</v>
      </c>
      <c r="GI36" s="100">
        <f>'2021'!F13</f>
        <v>0</v>
      </c>
      <c r="GJ36" s="100">
        <f>'2021'!G13</f>
        <v>0</v>
      </c>
      <c r="GK36" s="100">
        <f>'2021'!H13</f>
        <v>0</v>
      </c>
      <c r="GL36" s="100">
        <f>'2021'!I13</f>
        <v>0</v>
      </c>
      <c r="GM36" s="100">
        <f>'2021'!J13</f>
        <v>0</v>
      </c>
      <c r="GN36" s="100">
        <f>'2021'!K13</f>
        <v>3.0000000000000001E-3</v>
      </c>
      <c r="GO36" s="100">
        <f>'2021'!L13</f>
        <v>3.0000000000000001E-3</v>
      </c>
      <c r="GP36" s="100">
        <f>'2021'!M13</f>
        <v>3.0000000000000001E-3</v>
      </c>
      <c r="GQ36" s="100">
        <f>'2021'!N13</f>
        <v>1.5E-3</v>
      </c>
      <c r="GR36" s="100">
        <f>'2021'!O13</f>
        <v>1.5E-3</v>
      </c>
      <c r="GS36" s="100">
        <f>'2021'!P13</f>
        <v>3.0000000000000001E-3</v>
      </c>
      <c r="GT36" s="100">
        <f>'2021'!Q13</f>
        <v>3.0000000000000001E-3</v>
      </c>
      <c r="GU36" s="100">
        <f>+'2022'!F13</f>
        <v>5.0000000000000001E-3</v>
      </c>
      <c r="GV36" s="100">
        <f>+'2022'!G13</f>
        <v>5.0000000000000001E-3</v>
      </c>
      <c r="GW36" s="100">
        <f>+'2022'!H13</f>
        <v>0.01</v>
      </c>
      <c r="GX36" s="100">
        <f>+'2022'!I13</f>
        <v>0.01</v>
      </c>
      <c r="GY36" s="100">
        <f>+'2022'!J13</f>
        <v>5.0000000000000001E-3</v>
      </c>
      <c r="GZ36" s="100">
        <f>+'2022'!K13</f>
        <v>1.8500000000000003E-2</v>
      </c>
      <c r="HA36" s="100">
        <f>+'2022'!L13</f>
        <v>0.02</v>
      </c>
      <c r="HB36" s="100">
        <f>+'2022'!M13</f>
        <v>0.01</v>
      </c>
      <c r="HC36" s="100">
        <f>+'2022'!N13</f>
        <v>0.01</v>
      </c>
      <c r="HD36" s="100">
        <f>+'2022'!O13</f>
        <v>1.2500000000000001E-2</v>
      </c>
      <c r="HE36" s="100">
        <f>+'2022'!P13</f>
        <v>0</v>
      </c>
      <c r="HF36" s="100">
        <f>+'2022'!Q13</f>
        <v>0</v>
      </c>
      <c r="HG36" s="66"/>
      <c r="HH36" s="100">
        <f>+'2023'!F15</f>
        <v>0</v>
      </c>
      <c r="HI36" s="100">
        <f>+'2023'!G15</f>
        <v>0</v>
      </c>
      <c r="HJ36" s="100">
        <f>+'2023'!H15</f>
        <v>0</v>
      </c>
      <c r="HK36" s="100">
        <f>+'2023'!I15</f>
        <v>0</v>
      </c>
      <c r="HL36" s="66"/>
      <c r="HM36" s="100">
        <f>+'2023'!K15</f>
        <v>0</v>
      </c>
      <c r="HN36" s="100">
        <f>+'2023'!L15</f>
        <v>0</v>
      </c>
      <c r="HO36" s="100">
        <f>+'2023'!M15</f>
        <v>0</v>
      </c>
      <c r="HP36" s="100">
        <f>+'2023'!N15</f>
        <v>0</v>
      </c>
      <c r="HQ36" s="100">
        <f>+'2023'!O15</f>
        <v>-7.4999999999999997E-3</v>
      </c>
      <c r="HR36" s="100">
        <f>+'2023'!P15</f>
        <v>-7.4999999999999997E-3</v>
      </c>
      <c r="HS36" s="100">
        <f>+'2023'!Q15</f>
        <v>-7.4999999999999997E-3</v>
      </c>
      <c r="HT36" s="100">
        <f>+'2024'!F13</f>
        <v>-7.4999999999999997E-3</v>
      </c>
      <c r="HU36" s="100">
        <f>+'2024'!G13</f>
        <v>-7.4999999999999997E-3</v>
      </c>
      <c r="HV36" s="100">
        <f>+'2024'!H13</f>
        <v>-7.4999999999999997E-3</v>
      </c>
      <c r="HW36" s="100">
        <f>+'2024'!I13</f>
        <v>-5.0000000000000001E-3</v>
      </c>
      <c r="HX36" s="66"/>
      <c r="HY36" s="100">
        <f>+'2024'!K13</f>
        <v>-2.5000000000000001E-3</v>
      </c>
      <c r="HZ36" s="100">
        <f>+'2024'!L13</f>
        <v>-2.5000000000000001E-3</v>
      </c>
      <c r="IA36" s="100">
        <f>+'2024'!M13</f>
        <v>0</v>
      </c>
      <c r="IB36" s="100">
        <f>+'2024'!N13</f>
        <v>-2.5000000000000001E-3</v>
      </c>
      <c r="IC36" s="100">
        <f>+'2024'!O13</f>
        <v>0</v>
      </c>
      <c r="ID36" s="100">
        <f>+'2024'!P13</f>
        <v>0</v>
      </c>
      <c r="IE36" s="100">
        <f>+'2024'!Q13</f>
        <v>0</v>
      </c>
      <c r="IF36" s="100">
        <f>+'2025'!F15</f>
        <v>0</v>
      </c>
      <c r="IG36" s="100">
        <f>+'2025'!G15</f>
        <v>0</v>
      </c>
      <c r="IH36" s="105"/>
      <c r="II36" s="105"/>
    </row>
    <row r="37" spans="1:243" ht="13.5" thickBot="1" x14ac:dyDescent="0.25">
      <c r="A37" s="2" t="s">
        <v>20</v>
      </c>
      <c r="B37" s="21">
        <f t="shared" si="0"/>
        <v>12</v>
      </c>
      <c r="C37" s="2">
        <f t="shared" si="1"/>
        <v>15</v>
      </c>
      <c r="D37" s="2">
        <f t="shared" si="2"/>
        <v>44</v>
      </c>
      <c r="E37" s="62">
        <f t="shared" si="3"/>
        <v>71</v>
      </c>
      <c r="F37" s="35"/>
      <c r="G37" s="35"/>
      <c r="H37" s="35"/>
      <c r="I37" s="35"/>
      <c r="J37" s="35"/>
      <c r="K37" s="35"/>
      <c r="L37" s="35"/>
      <c r="M37" s="35"/>
      <c r="N37" s="35"/>
      <c r="O37" s="35"/>
      <c r="P37" s="35"/>
      <c r="Q37" s="35"/>
      <c r="R37" s="35"/>
      <c r="S37" s="35"/>
      <c r="T37" s="35"/>
      <c r="U37" s="35"/>
      <c r="V37" s="35"/>
      <c r="W37" s="63">
        <f>'2007'!H20</f>
        <v>0</v>
      </c>
      <c r="X37" s="63">
        <f>'2007'!I20</f>
        <v>0</v>
      </c>
      <c r="Y37" s="63">
        <f>'2007'!J20</f>
        <v>0</v>
      </c>
      <c r="Z37" s="63">
        <f>'2007'!K20</f>
        <v>-2.5000000000000001E-3</v>
      </c>
      <c r="AA37" s="63">
        <f>'2007'!L20</f>
        <v>0</v>
      </c>
      <c r="AB37" s="63">
        <f>'2007'!M20</f>
        <v>0</v>
      </c>
      <c r="AC37" s="63">
        <f>'2007'!N20</f>
        <v>-2.5000000000000001E-3</v>
      </c>
      <c r="AD37" s="63">
        <f>'2007'!O20</f>
        <v>0</v>
      </c>
      <c r="AE37" s="63">
        <f>'2007'!P20</f>
        <v>0</v>
      </c>
      <c r="AF37" s="63">
        <f>'2007'!Q20</f>
        <v>0</v>
      </c>
      <c r="AG37" s="63">
        <f>'2008'!F17</f>
        <v>0</v>
      </c>
      <c r="AH37" s="63">
        <f>'2008'!G17</f>
        <v>0</v>
      </c>
      <c r="AI37" s="63">
        <f>'2008'!H17</f>
        <v>5.0000000000000001E-3</v>
      </c>
      <c r="AJ37" s="63">
        <f>'2008'!I17</f>
        <v>2.5000000000000001E-3</v>
      </c>
      <c r="AK37" s="63">
        <f>'2008'!J17</f>
        <v>2.5000000000000001E-3</v>
      </c>
      <c r="AL37" s="63">
        <f>'2008'!K17</f>
        <v>2.5000000000000001E-3</v>
      </c>
      <c r="AM37" s="37"/>
      <c r="AN37" s="63">
        <f>'2008'!M17</f>
        <v>0</v>
      </c>
      <c r="AO37" s="63">
        <f>'2008'!N17</f>
        <v>0</v>
      </c>
      <c r="AP37" s="63">
        <f>'2008'!O17</f>
        <v>0</v>
      </c>
      <c r="AQ37" s="167"/>
      <c r="AR37" s="63">
        <f>'2008'!Q17</f>
        <v>-5.0000000000000001E-3</v>
      </c>
      <c r="AS37" s="63">
        <f>'2008'!R17</f>
        <v>-5.0000000000000001E-3</v>
      </c>
      <c r="AT37" s="63">
        <f>'2008'!S17</f>
        <v>-5.0000000000000001E-3</v>
      </c>
      <c r="AU37" s="37"/>
      <c r="AV37" s="63">
        <f>'2009'!G16</f>
        <v>0</v>
      </c>
      <c r="AW37" s="63">
        <f>'2009'!H16</f>
        <v>0.01</v>
      </c>
      <c r="AX37" s="63">
        <f>'2009'!I16</f>
        <v>0</v>
      </c>
      <c r="AY37" s="63">
        <f>'2009'!J16</f>
        <v>0</v>
      </c>
      <c r="AZ37" s="63">
        <f>'2009'!K16</f>
        <v>0</v>
      </c>
      <c r="BA37" s="63">
        <f>'2009'!L16</f>
        <v>-5.0000000000000001E-3</v>
      </c>
      <c r="BB37" s="63">
        <f>'2009'!M16</f>
        <v>-5.0000000000000001E-3</v>
      </c>
      <c r="BC37" s="63">
        <f>'2009'!N16</f>
        <v>-5.0000000000000001E-3</v>
      </c>
      <c r="BD37" s="63">
        <f>'2009'!O16</f>
        <v>-5.0000000000000001E-3</v>
      </c>
      <c r="BE37" s="63">
        <f>'2009'!P16</f>
        <v>-5.0000000000000001E-3</v>
      </c>
      <c r="BF37" s="63">
        <f>'2009'!Q16</f>
        <v>-2.5000000000000001E-3</v>
      </c>
      <c r="BG37" s="63">
        <f>'2010'!F14</f>
        <v>-2.5000000000000001E-3</v>
      </c>
      <c r="BH37" s="63">
        <f>'2010'!G14</f>
        <v>-2.5000000000000001E-3</v>
      </c>
      <c r="BI37" s="63">
        <f>'2010'!H14</f>
        <v>-2.5000000000000001E-3</v>
      </c>
      <c r="BJ37" s="63">
        <f>'2010'!I14</f>
        <v>-2.5000000000000001E-3</v>
      </c>
      <c r="BK37" s="63">
        <f>'2010'!J14</f>
        <v>0</v>
      </c>
      <c r="BL37" s="63">
        <f>'2010'!K14</f>
        <v>0</v>
      </c>
      <c r="BM37" s="63">
        <f>'2010'!L14</f>
        <v>0</v>
      </c>
      <c r="BN37" s="63">
        <f>'2010'!M14</f>
        <v>2.5000000000000001E-3</v>
      </c>
      <c r="BO37" s="63">
        <f>'2010'!N14</f>
        <v>0</v>
      </c>
      <c r="BP37" s="63">
        <f>'2010'!O14</f>
        <v>0</v>
      </c>
      <c r="BQ37" s="63">
        <f>'2010'!P14</f>
        <v>2.5000000000000001E-3</v>
      </c>
      <c r="BR37" s="103">
        <f>'2010'!Q14</f>
        <v>2.5000000000000001E-3</v>
      </c>
      <c r="BS37" s="100">
        <f>'2011'!F16</f>
        <v>2.5000000000000001E-3</v>
      </c>
      <c r="BT37" s="100">
        <f>'2011'!G16</f>
        <v>0</v>
      </c>
      <c r="BU37" s="100">
        <f>'2011'!H16</f>
        <v>0</v>
      </c>
      <c r="BV37" s="100">
        <f>'2011'!I16</f>
        <v>0</v>
      </c>
      <c r="BW37" s="100">
        <f>'2011'!J16</f>
        <v>0</v>
      </c>
      <c r="BX37" s="100">
        <f>'2011'!K16</f>
        <v>0</v>
      </c>
      <c r="BY37" s="100">
        <f>'2011'!L16</f>
        <v>0</v>
      </c>
      <c r="BZ37" s="100">
        <f>'2011'!M16</f>
        <v>0</v>
      </c>
      <c r="CA37" s="100">
        <f>'2011'!N16</f>
        <v>0</v>
      </c>
      <c r="CB37" s="100">
        <f>'2011'!O16</f>
        <v>0</v>
      </c>
      <c r="CC37" s="100">
        <f>'2011'!P16</f>
        <v>5.0000000000000001E-3</v>
      </c>
      <c r="CD37" s="100">
        <f>'2011'!Q16</f>
        <v>5.0000000000000001E-3</v>
      </c>
      <c r="CE37" s="100">
        <f>'2012'!F12</f>
        <v>5.0000000000000001E-3</v>
      </c>
      <c r="CF37" s="100">
        <f>'2012'!G12</f>
        <v>0</v>
      </c>
      <c r="CG37" s="100">
        <f>'2012'!H12</f>
        <v>0</v>
      </c>
      <c r="CH37" s="100">
        <f>'2012'!I12</f>
        <v>0</v>
      </c>
      <c r="CI37" s="100">
        <f>'2012'!J12</f>
        <v>0</v>
      </c>
      <c r="CJ37" s="100">
        <f>'2012'!K12</f>
        <v>0</v>
      </c>
      <c r="CK37" s="100">
        <f>'2012'!L12</f>
        <v>0</v>
      </c>
      <c r="CL37" s="100">
        <f>'2012'!M12</f>
        <v>0</v>
      </c>
      <c r="CM37" s="100">
        <f>'2012'!N12</f>
        <v>0</v>
      </c>
      <c r="CN37" s="100">
        <f>'2012'!O12</f>
        <v>0</v>
      </c>
      <c r="CO37" s="100">
        <f>'2012'!P12</f>
        <v>0</v>
      </c>
      <c r="CP37" s="100">
        <f>'2012'!Q12</f>
        <v>0</v>
      </c>
      <c r="CQ37" s="100">
        <f>'2013'!F15</f>
        <v>0</v>
      </c>
      <c r="CR37" s="100">
        <f>'2013'!G15</f>
        <v>0</v>
      </c>
      <c r="CS37" s="105"/>
      <c r="CT37" s="64"/>
      <c r="CU37" s="64"/>
      <c r="CV37" s="64"/>
      <c r="CW37" s="64"/>
      <c r="CX37" s="64"/>
      <c r="CY37" s="64"/>
      <c r="CZ37" s="64"/>
      <c r="DA37" s="64"/>
      <c r="DB37" s="64"/>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35"/>
      <c r="FG37" s="35"/>
      <c r="FH37" s="35"/>
      <c r="FI37" s="35"/>
      <c r="FJ37" s="35"/>
      <c r="FK37" s="35"/>
      <c r="FL37" s="35"/>
      <c r="FM37" s="35"/>
      <c r="FN37" s="35"/>
      <c r="FO37" s="35"/>
      <c r="FP37" s="35"/>
      <c r="FQ37" s="35"/>
      <c r="FR37" s="35"/>
      <c r="FS37" s="35"/>
      <c r="FT37" s="35"/>
      <c r="FU37" s="35"/>
      <c r="FV37" s="35"/>
      <c r="FW37" s="35"/>
      <c r="FX37" s="35"/>
      <c r="FY37" s="35"/>
      <c r="FZ37" s="35"/>
      <c r="GA37" s="35"/>
      <c r="GB37" s="35"/>
      <c r="GC37" s="35"/>
      <c r="GD37" s="35"/>
      <c r="GE37" s="35"/>
      <c r="GF37" s="35"/>
      <c r="GG37" s="35"/>
      <c r="GH37" s="35"/>
      <c r="GI37" s="35"/>
      <c r="GJ37" s="35"/>
      <c r="GK37" s="35"/>
      <c r="GL37" s="35"/>
      <c r="GM37" s="35"/>
      <c r="GN37" s="35"/>
      <c r="GO37" s="35"/>
      <c r="GP37" s="35"/>
      <c r="GQ37" s="35"/>
      <c r="GR37" s="35"/>
      <c r="GS37" s="105"/>
      <c r="GT37" s="105"/>
      <c r="GU37" s="105"/>
      <c r="GV37" s="105"/>
      <c r="GW37" s="105"/>
      <c r="GX37" s="105"/>
      <c r="GY37" s="105"/>
      <c r="GZ37" s="105"/>
      <c r="HA37" s="105"/>
      <c r="HB37" s="105"/>
      <c r="HC37" s="105"/>
      <c r="HD37" s="105"/>
      <c r="HE37" s="105"/>
      <c r="HF37" s="105"/>
      <c r="HG37" s="105"/>
      <c r="HH37" s="105"/>
      <c r="HI37" s="105"/>
      <c r="HJ37" s="105"/>
      <c r="HK37" s="105"/>
      <c r="HL37" s="105"/>
      <c r="HM37" s="105"/>
      <c r="HN37" s="105"/>
      <c r="HO37" s="105"/>
      <c r="HP37" s="105"/>
      <c r="HQ37" s="105"/>
      <c r="HR37" s="105"/>
      <c r="HS37" s="105"/>
      <c r="HT37" s="105"/>
      <c r="HU37" s="105"/>
      <c r="HV37" s="105"/>
      <c r="HW37" s="105"/>
      <c r="HX37" s="105"/>
      <c r="HY37" s="105"/>
      <c r="HZ37" s="105"/>
      <c r="IA37" s="105"/>
      <c r="IB37" s="105"/>
      <c r="IC37" s="105"/>
      <c r="ID37" s="105"/>
      <c r="IE37" s="105"/>
      <c r="IF37" s="105"/>
      <c r="IG37" s="105"/>
      <c r="IH37" s="105"/>
      <c r="II37" s="105"/>
    </row>
    <row r="38" spans="1:243" x14ac:dyDescent="0.2">
      <c r="A38" s="117" t="s">
        <v>8</v>
      </c>
      <c r="B38" s="118">
        <f t="shared" si="0"/>
        <v>6</v>
      </c>
      <c r="C38" s="117">
        <f t="shared" si="1"/>
        <v>0</v>
      </c>
      <c r="D38" s="117">
        <f t="shared" si="2"/>
        <v>9</v>
      </c>
      <c r="E38" s="119">
        <f t="shared" si="3"/>
        <v>15</v>
      </c>
      <c r="F38" s="120">
        <f>'2005.10-2005.12'!F18</f>
        <v>0</v>
      </c>
      <c r="G38" s="120">
        <f>'2005.10-2005.12'!G18</f>
        <v>0</v>
      </c>
      <c r="H38" s="120">
        <f>'2005.10-2005.12'!H18</f>
        <v>0</v>
      </c>
      <c r="I38" s="120">
        <f>'2006'!F18</f>
        <v>0</v>
      </c>
      <c r="J38" s="120">
        <f>'2006'!G18</f>
        <v>0</v>
      </c>
      <c r="K38" s="120">
        <f>'2006'!H18</f>
        <v>0</v>
      </c>
      <c r="L38" s="120">
        <f>'2006'!I18</f>
        <v>0</v>
      </c>
      <c r="M38" s="120">
        <f>'2006'!J18</f>
        <v>0</v>
      </c>
      <c r="N38" s="120">
        <f>'2006'!K18</f>
        <v>2.5000000000000001E-3</v>
      </c>
      <c r="O38" s="120">
        <f>'2006'!L18</f>
        <v>5.0000000000000001E-3</v>
      </c>
      <c r="P38" s="120">
        <f>'2006'!M18</f>
        <v>5.0000000000000001E-3</v>
      </c>
      <c r="Q38" s="120">
        <f>'2006'!N18</f>
        <v>5.0000000000000001E-3</v>
      </c>
      <c r="R38" s="120">
        <f>'2006'!O18</f>
        <v>2.5000000000000001E-3</v>
      </c>
      <c r="S38" s="121"/>
      <c r="T38" s="120">
        <f>'2006'!Q18</f>
        <v>0</v>
      </c>
      <c r="U38" s="120">
        <f>'2007'!F21</f>
        <v>2.5000000000000001E-3</v>
      </c>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122"/>
      <c r="BJ38" s="122"/>
      <c r="BK38" s="122"/>
      <c r="BL38" s="122"/>
      <c r="BM38" s="122"/>
      <c r="BN38" s="122"/>
      <c r="BO38" s="122"/>
      <c r="BP38" s="122"/>
      <c r="BQ38" s="122"/>
      <c r="BR38" s="123"/>
      <c r="BS38" s="122"/>
      <c r="BT38" s="122"/>
      <c r="BU38" s="122"/>
      <c r="BV38" s="122"/>
      <c r="BW38" s="122"/>
      <c r="BX38" s="122"/>
      <c r="BY38" s="122"/>
      <c r="BZ38" s="122"/>
      <c r="CA38" s="122"/>
      <c r="CB38" s="122"/>
      <c r="CC38" s="122"/>
      <c r="CD38" s="122"/>
      <c r="CE38" s="122"/>
      <c r="CF38" s="124"/>
      <c r="CG38" s="124"/>
      <c r="CH38" s="124"/>
      <c r="CI38" s="124"/>
      <c r="CJ38" s="124"/>
      <c r="CK38" s="124"/>
      <c r="CL38" s="124"/>
      <c r="CM38" s="124"/>
      <c r="CN38" s="124"/>
      <c r="CO38" s="124"/>
      <c r="CP38" s="124"/>
      <c r="CQ38" s="124"/>
      <c r="CR38" s="124"/>
      <c r="CS38" s="124"/>
      <c r="CT38" s="125"/>
      <c r="CU38" s="125"/>
      <c r="CV38" s="125"/>
      <c r="CW38" s="125"/>
      <c r="CX38" s="125"/>
      <c r="CY38" s="125"/>
      <c r="CZ38" s="125"/>
      <c r="DA38" s="125"/>
      <c r="DB38" s="12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35"/>
      <c r="GC38" s="35"/>
      <c r="GD38" s="35"/>
      <c r="GE38" s="35"/>
      <c r="GF38" s="35"/>
      <c r="GG38" s="35"/>
      <c r="GH38" s="35"/>
      <c r="GI38" s="35"/>
      <c r="GJ38" s="35"/>
      <c r="GK38" s="35"/>
      <c r="GL38" s="35"/>
      <c r="GM38" s="35"/>
      <c r="GN38" s="35"/>
      <c r="GO38" s="35"/>
      <c r="GP38" s="35"/>
      <c r="GQ38" s="35"/>
      <c r="GR38" s="35"/>
      <c r="GS38" s="105"/>
      <c r="GT38" s="105"/>
      <c r="GU38" s="105"/>
      <c r="GV38" s="105"/>
      <c r="GW38" s="105"/>
      <c r="GX38" s="105"/>
      <c r="GY38" s="105"/>
      <c r="GZ38" s="105"/>
      <c r="HA38" s="105"/>
      <c r="HB38" s="105"/>
      <c r="HC38" s="105"/>
      <c r="HD38" s="105"/>
      <c r="HE38" s="105"/>
      <c r="HF38" s="105"/>
      <c r="HG38" s="105"/>
      <c r="HH38" s="105"/>
      <c r="HI38" s="105"/>
      <c r="HJ38" s="105"/>
      <c r="HK38" s="105"/>
      <c r="HL38" s="105"/>
      <c r="HM38" s="105"/>
      <c r="HN38" s="105"/>
      <c r="HO38" s="105"/>
      <c r="HP38" s="105"/>
      <c r="HQ38" s="105"/>
      <c r="HR38" s="105"/>
      <c r="HS38" s="105"/>
      <c r="HT38" s="105"/>
      <c r="HU38" s="105"/>
      <c r="HV38" s="105"/>
      <c r="HW38" s="105"/>
      <c r="HX38" s="105"/>
      <c r="HY38" s="105"/>
      <c r="HZ38" s="105"/>
      <c r="IA38" s="105"/>
      <c r="IB38" s="105"/>
      <c r="IC38" s="105"/>
      <c r="ID38" s="105"/>
      <c r="IE38" s="105"/>
      <c r="IF38" s="105"/>
      <c r="IG38" s="105"/>
      <c r="IH38" s="105"/>
      <c r="II38" s="105"/>
    </row>
    <row r="39" spans="1:243" ht="13.5" thickBot="1" x14ac:dyDescent="0.25">
      <c r="A39" s="99" t="s">
        <v>85</v>
      </c>
      <c r="B39" s="118">
        <f t="shared" ref="B39" si="8">COUNTIF(F39:IU39,"&gt;0")</f>
        <v>0</v>
      </c>
      <c r="C39" s="117">
        <f t="shared" ref="C39" si="9">COUNTIF(F39:IU39,"&lt;0")</f>
        <v>0</v>
      </c>
      <c r="D39" s="117">
        <f t="shared" ref="D39" si="10">COUNTIF(F39:IU39,"0")</f>
        <v>2</v>
      </c>
      <c r="E39" s="119">
        <f t="shared" ref="E39" si="11">SUM(B39:D39)</f>
        <v>2</v>
      </c>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35"/>
      <c r="FG39" s="35"/>
      <c r="FH39" s="35"/>
      <c r="FI39" s="35"/>
      <c r="FJ39" s="35"/>
      <c r="FK39" s="35"/>
      <c r="FL39" s="35"/>
      <c r="FM39" s="35"/>
      <c r="FN39" s="35"/>
      <c r="FO39" s="35"/>
      <c r="FP39" s="35"/>
      <c r="FQ39" s="35"/>
      <c r="FR39" s="35"/>
      <c r="FS39" s="35"/>
      <c r="FT39" s="35"/>
      <c r="FU39" s="35"/>
      <c r="FV39" s="35"/>
      <c r="FW39" s="35"/>
      <c r="FX39" s="35"/>
      <c r="FY39" s="35"/>
      <c r="FZ39" s="35"/>
      <c r="GA39" s="35"/>
      <c r="GB39" s="35"/>
      <c r="GC39" s="35"/>
      <c r="GD39" s="35"/>
      <c r="GE39" s="35"/>
      <c r="GF39" s="35"/>
      <c r="GG39" s="35"/>
      <c r="GH39" s="35"/>
      <c r="GI39" s="35"/>
      <c r="GJ39" s="35"/>
      <c r="GK39" s="35"/>
      <c r="GL39" s="35"/>
      <c r="GM39" s="35"/>
      <c r="GN39" s="35"/>
      <c r="GO39" s="35"/>
      <c r="GP39" s="35"/>
      <c r="GQ39" s="35"/>
      <c r="GR39" s="35"/>
      <c r="GS39" s="35"/>
      <c r="GT39" s="35"/>
      <c r="GU39" s="35"/>
      <c r="GV39" s="35"/>
      <c r="GW39" s="35"/>
      <c r="GX39" s="35"/>
      <c r="GY39" s="35"/>
      <c r="GZ39" s="35"/>
      <c r="HA39" s="35"/>
      <c r="HB39" s="35"/>
      <c r="HC39" s="35"/>
      <c r="HD39" s="35"/>
      <c r="HE39" s="35"/>
      <c r="HF39" s="35"/>
      <c r="HG39" s="35"/>
      <c r="HH39" s="35"/>
      <c r="HI39" s="35"/>
      <c r="HJ39" s="35"/>
      <c r="HK39" s="35"/>
      <c r="HL39" s="35"/>
      <c r="HM39" s="35"/>
      <c r="HN39" s="35"/>
      <c r="HO39" s="35"/>
      <c r="HP39" s="35"/>
      <c r="HQ39" s="35"/>
      <c r="HR39" s="35"/>
      <c r="HS39" s="35"/>
      <c r="HT39" s="35"/>
      <c r="HU39" s="35"/>
      <c r="HV39" s="35"/>
      <c r="HW39" s="35"/>
      <c r="HX39" s="35"/>
      <c r="HY39" s="35"/>
      <c r="HZ39" s="35"/>
      <c r="IA39" s="35"/>
      <c r="IB39" s="35"/>
      <c r="IC39" s="35"/>
      <c r="ID39" s="35"/>
      <c r="IE39" s="35"/>
      <c r="IF39" s="35"/>
      <c r="IG39" s="35"/>
      <c r="IH39" s="100">
        <f>+'2025'!H16</f>
        <v>0</v>
      </c>
      <c r="II39" s="100">
        <f>+'2025'!I16</f>
        <v>0</v>
      </c>
    </row>
    <row r="40" spans="1:243" ht="13.5" thickBot="1" x14ac:dyDescent="0.25">
      <c r="A40" s="99" t="s">
        <v>80</v>
      </c>
      <c r="B40" s="118">
        <f t="shared" si="0"/>
        <v>17</v>
      </c>
      <c r="C40" s="117">
        <f t="shared" si="1"/>
        <v>13</v>
      </c>
      <c r="D40" s="117">
        <f t="shared" si="2"/>
        <v>29</v>
      </c>
      <c r="E40" s="119">
        <f>SUM(B40:D40)</f>
        <v>59</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100">
        <f>'2020'!K15</f>
        <v>-1.5E-3</v>
      </c>
      <c r="GC40" s="100">
        <f>'2020'!L15</f>
        <v>-1.5E-3</v>
      </c>
      <c r="GD40" s="100">
        <f>'2020'!M15</f>
        <v>0</v>
      </c>
      <c r="GE40" s="100">
        <f>'2020'!N15</f>
        <v>0</v>
      </c>
      <c r="GF40" s="100">
        <f>'2020'!O15</f>
        <v>0</v>
      </c>
      <c r="GG40" s="100">
        <f>'2020'!P15</f>
        <v>0</v>
      </c>
      <c r="GH40" s="100">
        <f>'2020'!Q15</f>
        <v>0</v>
      </c>
      <c r="GI40" s="100">
        <f>'2021'!F14</f>
        <v>0</v>
      </c>
      <c r="GJ40" s="100">
        <f>'2021'!G14</f>
        <v>0</v>
      </c>
      <c r="GK40" s="100">
        <f>'2021'!H14</f>
        <v>0</v>
      </c>
      <c r="GL40" s="100">
        <f>'2021'!I14</f>
        <v>0</v>
      </c>
      <c r="GM40" s="100">
        <f>'2021'!J14</f>
        <v>0</v>
      </c>
      <c r="GN40" s="100">
        <f>'2021'!K14</f>
        <v>3.0000000000000001E-3</v>
      </c>
      <c r="GO40" s="100">
        <f>'2021'!L14</f>
        <v>3.0000000000000001E-3</v>
      </c>
      <c r="GP40" s="100">
        <f>'2021'!M14</f>
        <v>3.0000000000000001E-3</v>
      </c>
      <c r="GQ40" s="100">
        <f>'2021'!N14</f>
        <v>1.5E-3</v>
      </c>
      <c r="GR40" s="100">
        <f>'2021'!O14</f>
        <v>1.5E-3</v>
      </c>
      <c r="GS40" s="100">
        <f>'2021'!P14</f>
        <v>3.0000000000000001E-3</v>
      </c>
      <c r="GT40" s="100">
        <f>'2021'!Q14</f>
        <v>3.0000000000000001E-3</v>
      </c>
      <c r="GU40" s="100">
        <f>+'2022'!F14</f>
        <v>5.0000000000000001E-3</v>
      </c>
      <c r="GV40" s="100">
        <f>+'2022'!G14</f>
        <v>5.0000000000000001E-3</v>
      </c>
      <c r="GW40" s="100">
        <f>+'2022'!H14</f>
        <v>0.01</v>
      </c>
      <c r="GX40" s="100">
        <f>+'2022'!I14</f>
        <v>0.01</v>
      </c>
      <c r="GY40" s="100">
        <f>+'2022'!J14</f>
        <v>5.0000000000000001E-3</v>
      </c>
      <c r="GZ40" s="100">
        <f>+'2022'!K14</f>
        <v>1.8500000000000003E-2</v>
      </c>
      <c r="HA40" s="100">
        <f>+'2022'!L14</f>
        <v>0.02</v>
      </c>
      <c r="HB40" s="100">
        <f>+'2022'!M14</f>
        <v>0.01</v>
      </c>
      <c r="HC40" s="100">
        <f>+'2022'!N14</f>
        <v>0.01</v>
      </c>
      <c r="HD40" s="100">
        <f>+'2022'!O14</f>
        <v>1.2500000000000001E-2</v>
      </c>
      <c r="HE40" s="100">
        <f>+'2022'!P14</f>
        <v>0</v>
      </c>
      <c r="HF40" s="100">
        <f>+'2022'!Q14</f>
        <v>0</v>
      </c>
      <c r="HG40" s="100">
        <f>+'2022'!R14</f>
        <v>0</v>
      </c>
      <c r="HH40" s="100">
        <f>+'2023'!F16</f>
        <v>0</v>
      </c>
      <c r="HI40" s="100">
        <f>+'2023'!G16</f>
        <v>0</v>
      </c>
      <c r="HJ40" s="100">
        <f>+'2023'!H16</f>
        <v>0</v>
      </c>
      <c r="HK40" s="100">
        <f>+'2023'!I16</f>
        <v>0</v>
      </c>
      <c r="HL40" s="100">
        <f>+'2023'!J16</f>
        <v>0</v>
      </c>
      <c r="HM40" s="100">
        <f>+'2023'!K16</f>
        <v>0</v>
      </c>
      <c r="HN40" s="100">
        <f>+'2023'!L16</f>
        <v>0</v>
      </c>
      <c r="HO40" s="100">
        <f>+'2023'!M16</f>
        <v>0</v>
      </c>
      <c r="HP40" s="100">
        <f>+'2023'!N16</f>
        <v>0</v>
      </c>
      <c r="HQ40" s="100">
        <f>+'2023'!O16</f>
        <v>-7.4999999999999997E-3</v>
      </c>
      <c r="HR40" s="100">
        <f>+'2023'!P16</f>
        <v>-7.4999999999999997E-3</v>
      </c>
      <c r="HS40" s="100">
        <f>+'2023'!Q16</f>
        <v>-7.4999999999999997E-3</v>
      </c>
      <c r="HT40" s="100">
        <f>+'2024'!F14</f>
        <v>-7.4999999999999997E-3</v>
      </c>
      <c r="HU40" s="100">
        <f>+'2024'!G14</f>
        <v>-0.01</v>
      </c>
      <c r="HV40" s="100">
        <f>+'2024'!H14</f>
        <v>-7.4999999999999997E-3</v>
      </c>
      <c r="HW40" s="100">
        <f>+'2024'!I14</f>
        <v>-5.0000000000000001E-3</v>
      </c>
      <c r="HX40" s="100">
        <f>+'2024'!J14</f>
        <v>-5.0000000000000001E-3</v>
      </c>
      <c r="HY40" s="100">
        <f>+'2024'!K14</f>
        <v>-2.5000000000000001E-3</v>
      </c>
      <c r="HZ40" s="100">
        <f>+'2024'!L14</f>
        <v>-2.5000000000000001E-3</v>
      </c>
      <c r="IA40" s="100">
        <f>+'2024'!M14</f>
        <v>0</v>
      </c>
      <c r="IB40" s="100">
        <f>+'2024'!N14</f>
        <v>-2.5000000000000001E-3</v>
      </c>
      <c r="IC40" s="66"/>
      <c r="ID40" s="100">
        <f>+'2024'!P14</f>
        <v>0</v>
      </c>
      <c r="IE40" s="100">
        <f>+'2024'!Q14</f>
        <v>0</v>
      </c>
      <c r="IF40" s="100">
        <f>+'2025'!F17</f>
        <v>0</v>
      </c>
      <c r="IG40" s="100">
        <f>+'2025'!G17</f>
        <v>0</v>
      </c>
      <c r="IH40" s="100">
        <f>+'2025'!H17</f>
        <v>0</v>
      </c>
      <c r="II40" s="100">
        <f>+'2025'!I17</f>
        <v>0</v>
      </c>
    </row>
    <row r="41" spans="1:243" ht="13.5" thickBot="1" x14ac:dyDescent="0.25">
      <c r="A41" s="2" t="s">
        <v>70</v>
      </c>
      <c r="B41" s="21">
        <f t="shared" si="0"/>
        <v>0</v>
      </c>
      <c r="C41" s="2">
        <f t="shared" si="1"/>
        <v>18</v>
      </c>
      <c r="D41" s="2">
        <f t="shared" si="2"/>
        <v>50</v>
      </c>
      <c r="E41" s="62">
        <f>SUM(B41:D41)</f>
        <v>68</v>
      </c>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100">
        <f>'2013'!O17</f>
        <v>-2E-3</v>
      </c>
      <c r="DA41" s="100">
        <f>'2013'!P17</f>
        <v>-2E-3</v>
      </c>
      <c r="DB41" s="130">
        <f>'2013'!Q17</f>
        <v>-2E-3</v>
      </c>
      <c r="DC41" s="100">
        <f>+'2014'!F14</f>
        <v>-1.5E-3</v>
      </c>
      <c r="DD41" s="100">
        <f>+'2014'!G14</f>
        <v>-1.5E-3</v>
      </c>
      <c r="DE41" s="100">
        <f>+'2014'!H14</f>
        <v>-1E-3</v>
      </c>
      <c r="DF41" s="100">
        <f>+'2014'!I14</f>
        <v>-1E-3</v>
      </c>
      <c r="DG41" s="100">
        <f>+'2014'!J14</f>
        <v>-1E-3</v>
      </c>
      <c r="DH41" s="100">
        <f>+'2014'!K14</f>
        <v>-1E-3</v>
      </c>
      <c r="DI41" s="100">
        <f>+'2014'!L14</f>
        <v>-2E-3</v>
      </c>
      <c r="DJ41" s="100">
        <f>+'2014'!M14</f>
        <v>0</v>
      </c>
      <c r="DK41" s="100">
        <f>+'2014'!N14</f>
        <v>0</v>
      </c>
      <c r="DL41" s="100">
        <f>+'2014'!O14</f>
        <v>0</v>
      </c>
      <c r="DM41" s="100">
        <f>+'2014'!P14</f>
        <v>0</v>
      </c>
      <c r="DN41" s="100">
        <f>+'2014'!Q14</f>
        <v>0</v>
      </c>
      <c r="DO41" s="100">
        <f>'2015'!F16</f>
        <v>0</v>
      </c>
      <c r="DP41" s="100">
        <f>'2015'!G16</f>
        <v>0</v>
      </c>
      <c r="DQ41" s="100">
        <f>'2015'!H16</f>
        <v>-1.5E-3</v>
      </c>
      <c r="DR41" s="100">
        <f>'2015'!I16</f>
        <v>-1.5E-3</v>
      </c>
      <c r="DS41" s="100">
        <f>'2015'!J16</f>
        <v>-1.5E-3</v>
      </c>
      <c r="DT41" s="100">
        <f>'2015'!K16</f>
        <v>-1.5E-3</v>
      </c>
      <c r="DU41" s="100">
        <f>'2015'!L16</f>
        <v>-1.5E-3</v>
      </c>
      <c r="DV41" s="100">
        <f>'2015'!M16</f>
        <v>0</v>
      </c>
      <c r="DW41" s="100">
        <f>'2015'!N16</f>
        <v>0</v>
      </c>
      <c r="DX41" s="100">
        <f>'2015'!O16</f>
        <v>0</v>
      </c>
      <c r="DY41" s="100">
        <f>'2015'!P16</f>
        <v>0</v>
      </c>
      <c r="DZ41" s="100">
        <f>'2015'!Q16</f>
        <v>0</v>
      </c>
      <c r="EA41" s="100">
        <f>'2015'!R16</f>
        <v>0</v>
      </c>
      <c r="EB41" s="100">
        <f>'2016'!G15</f>
        <v>0</v>
      </c>
      <c r="EC41" s="100">
        <f>'2016'!H15</f>
        <v>-1.5E-3</v>
      </c>
      <c r="ED41" s="100">
        <f>'2016'!I15</f>
        <v>-1.5E-3</v>
      </c>
      <c r="EE41" s="100">
        <f>'2016'!J15</f>
        <v>-1.5E-3</v>
      </c>
      <c r="EF41" s="100">
        <f>'2016'!K15</f>
        <v>0</v>
      </c>
      <c r="EG41" s="100">
        <f>'2016'!L15</f>
        <v>0</v>
      </c>
      <c r="EH41" s="66"/>
      <c r="EI41" s="100">
        <f>'2016'!N15</f>
        <v>0</v>
      </c>
      <c r="EJ41" s="100">
        <f>'2016'!O15</f>
        <v>0</v>
      </c>
      <c r="EK41" s="100">
        <f>'2016'!P15</f>
        <v>0</v>
      </c>
      <c r="EL41" s="100">
        <f>'2016'!Q15</f>
        <v>0</v>
      </c>
      <c r="EM41" s="100">
        <f>'2016'!R15</f>
        <v>0</v>
      </c>
      <c r="EN41" s="100">
        <f>'2016'!S15</f>
        <v>0</v>
      </c>
      <c r="EO41" s="100">
        <f>'2017'!H15</f>
        <v>0</v>
      </c>
      <c r="EP41" s="100">
        <f>'2017'!I15</f>
        <v>0</v>
      </c>
      <c r="EQ41" s="100">
        <f>'2017'!J15</f>
        <v>0</v>
      </c>
      <c r="ER41" s="100">
        <f>'2017'!K15</f>
        <v>0</v>
      </c>
      <c r="ES41" s="100">
        <f>'2017'!L15</f>
        <v>0</v>
      </c>
      <c r="ET41" s="100">
        <f>'2017'!M15</f>
        <v>0</v>
      </c>
      <c r="EU41" s="100">
        <f>'2017'!N15</f>
        <v>0</v>
      </c>
      <c r="EV41" s="100">
        <f>'2017'!O15</f>
        <v>0</v>
      </c>
      <c r="EW41" s="100">
        <f>'2017'!P15</f>
        <v>0</v>
      </c>
      <c r="EX41" s="100">
        <f>'2017'!Q15</f>
        <v>0</v>
      </c>
      <c r="EY41" s="100">
        <f>'2018'!F14</f>
        <v>0</v>
      </c>
      <c r="EZ41" s="100">
        <f>'2018'!G14</f>
        <v>0</v>
      </c>
      <c r="FA41" s="100">
        <f>'2018'!H14</f>
        <v>0</v>
      </c>
      <c r="FB41" s="100">
        <f>'2018'!I14</f>
        <v>0</v>
      </c>
      <c r="FC41" s="66"/>
      <c r="FD41" s="100">
        <f>'2018'!K14</f>
        <v>0</v>
      </c>
      <c r="FE41" s="66"/>
      <c r="FF41" s="66"/>
      <c r="FG41" s="100">
        <f>'2018'!N14</f>
        <v>0</v>
      </c>
      <c r="FH41" s="100">
        <f>'2018'!O14</f>
        <v>0</v>
      </c>
      <c r="FI41" s="100">
        <f>'2018'!P14</f>
        <v>0</v>
      </c>
      <c r="FJ41" s="100">
        <f>'2018'!Q14</f>
        <v>0</v>
      </c>
      <c r="FK41" s="100">
        <f>'2019'!F16</f>
        <v>0</v>
      </c>
      <c r="FL41" s="100">
        <f>'2019'!G16</f>
        <v>0</v>
      </c>
      <c r="FM41" s="100">
        <f>'2019'!H16</f>
        <v>0</v>
      </c>
      <c r="FN41" s="100">
        <f>'2019'!I16</f>
        <v>0</v>
      </c>
      <c r="FO41" s="100">
        <f>'2019'!J16</f>
        <v>0</v>
      </c>
      <c r="FP41" s="100">
        <f>'2019'!K16</f>
        <v>0</v>
      </c>
      <c r="FQ41" s="100">
        <f>'2019'!L16</f>
        <v>0</v>
      </c>
      <c r="FR41" s="100">
        <f>'2019'!M16</f>
        <v>0</v>
      </c>
      <c r="FS41" s="100">
        <f>'2019'!N16</f>
        <v>0</v>
      </c>
      <c r="FT41" s="35"/>
      <c r="FU41" s="35"/>
      <c r="FV41" s="35"/>
      <c r="FW41" s="35"/>
      <c r="FX41" s="35"/>
      <c r="FY41" s="35"/>
      <c r="FZ41" s="35"/>
      <c r="GA41" s="35"/>
      <c r="GB41" s="35"/>
      <c r="GC41" s="35"/>
      <c r="GD41" s="35"/>
      <c r="GE41" s="35"/>
      <c r="GF41" s="35"/>
      <c r="GG41" s="35"/>
      <c r="GH41" s="35"/>
      <c r="GI41" s="35"/>
      <c r="GJ41" s="35"/>
      <c r="GK41" s="35"/>
      <c r="GL41" s="35"/>
      <c r="GM41" s="35"/>
      <c r="GN41" s="35"/>
      <c r="GO41" s="35"/>
      <c r="GP41" s="35"/>
      <c r="GQ41" s="35"/>
      <c r="GR41" s="35"/>
      <c r="GS41" s="105"/>
      <c r="GT41" s="105"/>
      <c r="GU41" s="105"/>
      <c r="GV41" s="105"/>
      <c r="GW41" s="105"/>
      <c r="GX41" s="105"/>
      <c r="GY41" s="105"/>
      <c r="GZ41" s="105"/>
      <c r="HA41" s="105"/>
      <c r="HB41" s="105"/>
      <c r="HC41" s="105"/>
      <c r="HD41" s="105"/>
      <c r="HE41" s="105"/>
      <c r="HF41" s="105"/>
      <c r="HG41" s="105"/>
      <c r="HH41" s="105"/>
      <c r="HI41" s="105"/>
      <c r="HJ41" s="105"/>
      <c r="HK41" s="105"/>
      <c r="HL41" s="105"/>
      <c r="HM41" s="105"/>
      <c r="HN41" s="105"/>
      <c r="HO41" s="105"/>
      <c r="HP41" s="105"/>
      <c r="HQ41" s="105"/>
      <c r="HR41" s="105"/>
      <c r="HS41" s="105"/>
      <c r="HT41" s="105"/>
      <c r="HU41" s="105"/>
      <c r="HV41" s="105"/>
      <c r="HW41" s="105"/>
      <c r="HX41" s="105"/>
      <c r="HY41" s="105"/>
      <c r="HZ41" s="105"/>
      <c r="IA41" s="105"/>
      <c r="IB41" s="105"/>
      <c r="IC41" s="105"/>
      <c r="ID41" s="105"/>
      <c r="IE41" s="105"/>
      <c r="IF41" s="105"/>
      <c r="IG41" s="105"/>
      <c r="IH41" s="105"/>
      <c r="II41" s="105"/>
    </row>
    <row r="42" spans="1:243" x14ac:dyDescent="0.2">
      <c r="A42" s="126"/>
      <c r="C42" s="8"/>
      <c r="D42" s="8"/>
      <c r="E42" s="8"/>
      <c r="BS42" s="101"/>
      <c r="BT42" s="101"/>
      <c r="BU42" s="101"/>
      <c r="BV42" s="101"/>
      <c r="BW42" s="101"/>
      <c r="BX42" s="101"/>
      <c r="BY42" s="101"/>
      <c r="BZ42" s="101"/>
      <c r="CA42" s="101"/>
      <c r="CB42" s="101"/>
      <c r="CC42" s="101"/>
      <c r="CD42" s="101"/>
      <c r="CE42" s="101"/>
      <c r="CF42" s="101"/>
      <c r="CG42" s="101"/>
      <c r="CH42" s="101"/>
      <c r="CI42" s="101"/>
      <c r="CJ42" s="101"/>
      <c r="CK42" s="101"/>
      <c r="CL42" s="101"/>
      <c r="CM42" s="101"/>
      <c r="CN42" s="101"/>
      <c r="CO42" s="101"/>
      <c r="CP42" s="101"/>
      <c r="CQ42" s="101"/>
      <c r="CR42" s="101"/>
      <c r="DC42" s="1"/>
      <c r="GP42" s="77"/>
    </row>
    <row r="43" spans="1:243" s="33" customFormat="1" x14ac:dyDescent="0.2">
      <c r="A43" s="32" t="s">
        <v>36</v>
      </c>
      <c r="B43" s="32"/>
      <c r="C43" s="32"/>
      <c r="D43" s="32"/>
      <c r="E43" s="32"/>
      <c r="F43" s="60">
        <f>'2005.10-2005.12'!F20</f>
        <v>0</v>
      </c>
      <c r="G43" s="60">
        <f>'2005.10-2005.12'!G20</f>
        <v>0</v>
      </c>
      <c r="H43" s="60">
        <f>'2005.10-2005.12'!H20</f>
        <v>0</v>
      </c>
      <c r="I43" s="60">
        <f>'2006'!F20</f>
        <v>0</v>
      </c>
      <c r="J43" s="60">
        <f>'2006'!G20</f>
        <v>0</v>
      </c>
      <c r="K43" s="60">
        <f>'2006'!H20</f>
        <v>0</v>
      </c>
      <c r="L43" s="60">
        <f>'2006'!I20</f>
        <v>0</v>
      </c>
      <c r="M43" s="60">
        <f>'2006'!J20</f>
        <v>0</v>
      </c>
      <c r="N43" s="60">
        <f>'2006'!K20</f>
        <v>2.5000000000000001E-3</v>
      </c>
      <c r="O43" s="60">
        <f>'2006'!L20</f>
        <v>5.0000000000000001E-3</v>
      </c>
      <c r="P43" s="60">
        <f>'2006'!M20</f>
        <v>5.0000000000000001E-3</v>
      </c>
      <c r="Q43" s="60">
        <f>'2006'!N20</f>
        <v>5.0000000000000001E-3</v>
      </c>
      <c r="R43" s="60">
        <v>2.5000000000000001E-3</v>
      </c>
      <c r="S43" s="60">
        <f>'2006'!P20</f>
        <v>0</v>
      </c>
      <c r="T43" s="60">
        <f>'2006'!Q20</f>
        <v>0</v>
      </c>
      <c r="U43" s="60">
        <f>'2007'!F23</f>
        <v>0</v>
      </c>
      <c r="V43" s="60">
        <f>'2007'!G23</f>
        <v>0</v>
      </c>
      <c r="W43" s="60">
        <f>'2007'!H23</f>
        <v>0</v>
      </c>
      <c r="X43" s="60">
        <f>'2007'!I23</f>
        <v>0</v>
      </c>
      <c r="Y43" s="60">
        <f>'2007'!J23</f>
        <v>0</v>
      </c>
      <c r="Z43" s="60">
        <f>'2007'!K23</f>
        <v>-2.5000000000000001E-3</v>
      </c>
      <c r="AA43" s="60">
        <f>'2007'!L23</f>
        <v>0</v>
      </c>
      <c r="AB43" s="60">
        <f>'2007'!M23</f>
        <v>0</v>
      </c>
      <c r="AC43" s="60">
        <f>'2007'!N23</f>
        <v>-2.5000000000000001E-3</v>
      </c>
      <c r="AD43" s="60">
        <f>'2007'!O23</f>
        <v>0</v>
      </c>
      <c r="AE43" s="60">
        <f>'2007'!P23</f>
        <v>0</v>
      </c>
      <c r="AF43" s="60">
        <f>'2007'!Q23</f>
        <v>0</v>
      </c>
      <c r="AG43" s="60">
        <f>'2008'!F19</f>
        <v>0</v>
      </c>
      <c r="AH43" s="60">
        <f>'2008'!G19</f>
        <v>0</v>
      </c>
      <c r="AI43" s="60">
        <f>'2008'!H19</f>
        <v>5.0000000000000001E-3</v>
      </c>
      <c r="AJ43" s="60">
        <f>'2008'!I19</f>
        <v>2.5000000000000001E-3</v>
      </c>
      <c r="AK43" s="60">
        <f>'2008'!J19</f>
        <v>2.5000000000000001E-3</v>
      </c>
      <c r="AL43" s="60">
        <f>'2008'!K19</f>
        <v>0</v>
      </c>
      <c r="AM43" s="60">
        <f>'2008'!L19</f>
        <v>0</v>
      </c>
      <c r="AN43" s="60">
        <f>'2008'!M19</f>
        <v>0</v>
      </c>
      <c r="AO43" s="60">
        <f>'2008'!N19</f>
        <v>0</v>
      </c>
      <c r="AP43" s="60">
        <f>'2008'!O19</f>
        <v>0</v>
      </c>
      <c r="AQ43" s="60">
        <f>'2008'!P19</f>
        <v>0.03</v>
      </c>
      <c r="AR43" s="60">
        <f>'2008'!Q19</f>
        <v>-5.0000000000000001E-3</v>
      </c>
      <c r="AS43" s="60">
        <f>'2008'!R19</f>
        <v>-5.0000000000000001E-3</v>
      </c>
      <c r="AT43" s="60">
        <f>'2008'!S19</f>
        <v>-5.0000000000000001E-3</v>
      </c>
      <c r="AU43" s="93">
        <f>'2009'!F18</f>
        <v>-5.0000000000000001E-3</v>
      </c>
      <c r="AV43" s="93">
        <f>'2009'!G18</f>
        <v>0</v>
      </c>
      <c r="AW43" s="93">
        <f>'2009'!H18</f>
        <v>0</v>
      </c>
      <c r="AX43" s="93">
        <f>'2009'!I18</f>
        <v>0</v>
      </c>
      <c r="AY43" s="93">
        <f>'2009'!J18</f>
        <v>0</v>
      </c>
      <c r="AZ43" s="93">
        <f>'2009'!K18</f>
        <v>0</v>
      </c>
      <c r="BA43" s="93">
        <f>'2009'!L18</f>
        <v>-0.01</v>
      </c>
      <c r="BB43" s="93">
        <f>'2009'!M18</f>
        <v>-5.0000000000000001E-3</v>
      </c>
      <c r="BC43" s="93">
        <f>'2009'!N18</f>
        <v>-5.0000000000000001E-3</v>
      </c>
      <c r="BD43" s="93">
        <f>'2009'!O18</f>
        <v>-5.0000000000000001E-3</v>
      </c>
      <c r="BE43" s="93">
        <f>'2009'!P18</f>
        <v>-5.0000000000000001E-3</v>
      </c>
      <c r="BF43" s="93">
        <f>'2009'!Q18</f>
        <v>-2.5000000000000001E-3</v>
      </c>
      <c r="BG43" s="63">
        <f>'2010'!F16</f>
        <v>-2.5000000000000001E-3</v>
      </c>
      <c r="BH43" s="63">
        <f>'2010'!G16</f>
        <v>-2.5000000000000001E-3</v>
      </c>
      <c r="BI43" s="63">
        <f>'2010'!H16</f>
        <v>-2.5000000000000001E-3</v>
      </c>
      <c r="BJ43" s="63">
        <f>'2010'!I16</f>
        <v>-2.5000000000000001E-3</v>
      </c>
      <c r="BK43" s="63">
        <f>'2010'!J16</f>
        <v>0</v>
      </c>
      <c r="BL43" s="63">
        <f>'2010'!K16</f>
        <v>0</v>
      </c>
      <c r="BM43" s="63">
        <f>'2010'!L16</f>
        <v>0</v>
      </c>
      <c r="BN43" s="63">
        <f>'2010'!M16</f>
        <v>0</v>
      </c>
      <c r="BO43" s="63">
        <f>'2010'!N16</f>
        <v>0</v>
      </c>
      <c r="BP43" s="63">
        <f>'2010'!O16</f>
        <v>0</v>
      </c>
      <c r="BQ43" s="63">
        <f>'2010'!P16</f>
        <v>2.5000000000000001E-3</v>
      </c>
      <c r="BR43" s="63">
        <f>'2010'!Q16</f>
        <v>2.5000000000000001E-3</v>
      </c>
      <c r="BS43" s="63">
        <f>'2011'!F18</f>
        <v>2.5000000000000001E-3</v>
      </c>
      <c r="BT43" s="63">
        <f>'2011'!G18</f>
        <v>0</v>
      </c>
      <c r="BU43" s="63">
        <f>'2011'!H18</f>
        <v>0</v>
      </c>
      <c r="BV43" s="63">
        <f>'2011'!I18</f>
        <v>0</v>
      </c>
      <c r="BW43" s="63">
        <f>'2011'!J18</f>
        <v>0</v>
      </c>
      <c r="BX43" s="63">
        <f>'2011'!K18</f>
        <v>0</v>
      </c>
      <c r="BY43" s="63">
        <f>'2011'!L18</f>
        <v>0</v>
      </c>
      <c r="BZ43" s="63">
        <f>'2011'!M18</f>
        <v>0</v>
      </c>
      <c r="CA43" s="63">
        <f>'2011'!N18</f>
        <v>0</v>
      </c>
      <c r="CB43" s="63">
        <f>'2011'!O18</f>
        <v>0</v>
      </c>
      <c r="CC43" s="63">
        <f>'2011'!P18</f>
        <v>5.0000000000000001E-3</v>
      </c>
      <c r="CD43" s="63">
        <f>'2011'!Q18</f>
        <v>5.0000000000000001E-3</v>
      </c>
      <c r="CE43" s="63">
        <f>'2012'!F14</f>
        <v>0</v>
      </c>
      <c r="CF43" s="63">
        <f>'2012'!G14</f>
        <v>0</v>
      </c>
      <c r="CG43" s="63">
        <f>'2012'!H14</f>
        <v>0</v>
      </c>
      <c r="CH43" s="63">
        <f>'2012'!I14</f>
        <v>0</v>
      </c>
      <c r="CI43" s="63">
        <f>'2012'!J14</f>
        <v>0</v>
      </c>
      <c r="CJ43" s="63">
        <f>'2012'!K14</f>
        <v>0</v>
      </c>
      <c r="CK43" s="63">
        <f>'2012'!L14</f>
        <v>0</v>
      </c>
      <c r="CL43" s="63">
        <f>'2012'!M14</f>
        <v>-2.5000000000000001E-3</v>
      </c>
      <c r="CM43" s="63">
        <f>'2012'!N14</f>
        <v>-2.5000000000000001E-3</v>
      </c>
      <c r="CN43" s="63">
        <f>'2012'!O14</f>
        <v>-2.5000000000000001E-3</v>
      </c>
      <c r="CO43" s="63">
        <f>'2012'!P14</f>
        <v>-2.5000000000000001E-3</v>
      </c>
      <c r="CP43" s="63">
        <f>'2012'!Q14</f>
        <v>-2.5000000000000001E-3</v>
      </c>
      <c r="CQ43" s="63">
        <f>'2013'!F18</f>
        <v>-2.5000000000000001E-3</v>
      </c>
      <c r="CR43" s="63">
        <f>'2013'!G18</f>
        <v>-2.5000000000000001E-3</v>
      </c>
      <c r="CS43" s="63">
        <f>'2013'!H18</f>
        <v>-2.5000000000000001E-3</v>
      </c>
      <c r="CT43" s="63">
        <f>'2013'!I18</f>
        <v>-2.5000000000000001E-3</v>
      </c>
      <c r="CU43" s="63">
        <f>'2013'!J18</f>
        <v>-2.5000000000000001E-3</v>
      </c>
      <c r="CV43" s="63">
        <f>'2013'!K18</f>
        <v>-2.5000000000000001E-3</v>
      </c>
      <c r="CW43" s="63">
        <f>'2013'!L18</f>
        <v>-2.5000000000000001E-3</v>
      </c>
      <c r="CX43" s="63">
        <f>'2013'!M18</f>
        <v>-2E-3</v>
      </c>
      <c r="CY43" s="63">
        <f>'2013'!N18</f>
        <v>-2E-3</v>
      </c>
      <c r="CZ43" s="63">
        <f>'2013'!O18</f>
        <v>-2E-3</v>
      </c>
      <c r="DA43" s="63">
        <f>'2013'!P18</f>
        <v>-2E-3</v>
      </c>
      <c r="DB43" s="103">
        <f>'2013'!Q18</f>
        <v>-2E-3</v>
      </c>
      <c r="DC43" s="134">
        <f>+'2014'!F15</f>
        <v>-1.5E-3</v>
      </c>
      <c r="DD43" s="134">
        <f>+'2014'!G15</f>
        <v>-1.5E-3</v>
      </c>
      <c r="DE43" s="134">
        <f>+'2014'!H15</f>
        <v>-1E-3</v>
      </c>
      <c r="DF43" s="134">
        <f>+'2014'!I15</f>
        <v>-1E-3</v>
      </c>
      <c r="DG43" s="134">
        <f>+'2014'!J15</f>
        <v>-1E-3</v>
      </c>
      <c r="DH43" s="134">
        <f>+'2014'!K15</f>
        <v>-1E-3</v>
      </c>
      <c r="DI43" s="134">
        <f>+'2014'!L15</f>
        <v>-2E-3</v>
      </c>
      <c r="DJ43" s="134">
        <f>+'2014'!M15</f>
        <v>0</v>
      </c>
      <c r="DK43" s="134">
        <f>+'2014'!N15</f>
        <v>0</v>
      </c>
      <c r="DL43" s="134">
        <f>+'2014'!O15</f>
        <v>0</v>
      </c>
      <c r="DM43" s="134">
        <f>+'2014'!P15</f>
        <v>0</v>
      </c>
      <c r="DN43" s="134">
        <f>+'2014'!Q15</f>
        <v>0</v>
      </c>
      <c r="DO43" s="134">
        <f>'2015'!F17</f>
        <v>0</v>
      </c>
      <c r="DP43" s="134">
        <f>'2015'!G17</f>
        <v>0</v>
      </c>
      <c r="DQ43" s="134">
        <f>'2015'!H17</f>
        <v>-1.5E-3</v>
      </c>
      <c r="DR43" s="134">
        <f>'2015'!I17</f>
        <v>-1.5E-3</v>
      </c>
      <c r="DS43" s="134">
        <f>'2015'!J17</f>
        <v>-1.5E-3</v>
      </c>
      <c r="DT43" s="134">
        <f>'2015'!K17</f>
        <v>-1.5E-3</v>
      </c>
      <c r="DU43" s="134">
        <f>'2015'!L17</f>
        <v>-1.5E-3</v>
      </c>
      <c r="DV43" s="134">
        <f>'2015'!M17</f>
        <v>0</v>
      </c>
      <c r="DW43" s="134">
        <f>'2015'!N17</f>
        <v>0</v>
      </c>
      <c r="DX43" s="134">
        <f>'2015'!O17</f>
        <v>0</v>
      </c>
      <c r="DY43" s="134">
        <f>'2015'!P17</f>
        <v>0</v>
      </c>
      <c r="DZ43" s="134">
        <f>'2015'!Q17</f>
        <v>0</v>
      </c>
      <c r="EA43" s="134">
        <f>'2015'!R17</f>
        <v>0</v>
      </c>
      <c r="EB43" s="134">
        <f>'2016'!G16</f>
        <v>0</v>
      </c>
      <c r="EC43" s="134">
        <f>'2016'!H16</f>
        <v>-1.5E-3</v>
      </c>
      <c r="ED43" s="134">
        <f>'2016'!I16</f>
        <v>-1.5E-3</v>
      </c>
      <c r="EE43" s="134">
        <f>'2016'!J16</f>
        <v>-1.5E-3</v>
      </c>
      <c r="EF43" s="134">
        <f>'2016'!K16</f>
        <v>0</v>
      </c>
      <c r="EG43" s="134">
        <f>'2016'!L16</f>
        <v>0</v>
      </c>
      <c r="EH43" s="134">
        <f>'2016'!M16</f>
        <v>0</v>
      </c>
      <c r="EI43" s="134">
        <f>'2016'!N16</f>
        <v>0</v>
      </c>
      <c r="EJ43" s="134">
        <f>'2016'!O16</f>
        <v>0</v>
      </c>
      <c r="EK43" s="134">
        <f>'2016'!P16</f>
        <v>0</v>
      </c>
      <c r="EL43" s="134">
        <f>'2016'!Q16</f>
        <v>0</v>
      </c>
      <c r="EM43" s="134">
        <f>'2017'!F16</f>
        <v>0</v>
      </c>
      <c r="EN43" s="134">
        <f>'2017'!G16</f>
        <v>0</v>
      </c>
      <c r="EO43" s="134">
        <f>'2017'!H16</f>
        <v>0</v>
      </c>
      <c r="EP43" s="134">
        <f>'2017'!I16</f>
        <v>0</v>
      </c>
      <c r="EQ43" s="134">
        <f>'2017'!J16</f>
        <v>0</v>
      </c>
      <c r="ER43" s="134">
        <f>'2017'!K16</f>
        <v>0</v>
      </c>
      <c r="ES43" s="134">
        <f>'2017'!L16</f>
        <v>0</v>
      </c>
      <c r="ET43" s="134">
        <f>'2017'!M16</f>
        <v>0</v>
      </c>
      <c r="EU43" s="134">
        <f>'2017'!N16</f>
        <v>0</v>
      </c>
      <c r="EV43" s="134">
        <f>'2017'!O16</f>
        <v>0</v>
      </c>
      <c r="EW43" s="134">
        <f>'2017'!P16</f>
        <v>0</v>
      </c>
      <c r="EX43" s="134">
        <f>'2017'!Q16</f>
        <v>0</v>
      </c>
      <c r="EY43" s="134">
        <f>'2018'!F15</f>
        <v>0</v>
      </c>
      <c r="EZ43" s="134">
        <f>'2018'!G15</f>
        <v>0</v>
      </c>
      <c r="FA43" s="134">
        <f>'2018'!H15</f>
        <v>0</v>
      </c>
      <c r="FB43" s="134">
        <f>'2018'!I15</f>
        <v>0</v>
      </c>
      <c r="FC43" s="134">
        <f>'2018'!J15</f>
        <v>0</v>
      </c>
      <c r="FD43" s="134">
        <f>'2018'!K15</f>
        <v>0</v>
      </c>
      <c r="FE43" s="134">
        <f>'2018'!L15</f>
        <v>0</v>
      </c>
      <c r="FF43" s="134">
        <f>'2018'!M15</f>
        <v>0</v>
      </c>
      <c r="FG43" s="134">
        <f>'2018'!N15</f>
        <v>0</v>
      </c>
      <c r="FH43" s="134">
        <f>'2018'!O15</f>
        <v>0</v>
      </c>
      <c r="FI43" s="134">
        <f>'2018'!P15</f>
        <v>0</v>
      </c>
      <c r="FJ43" s="134">
        <f>'2018'!Q15</f>
        <v>0</v>
      </c>
      <c r="FK43" s="134">
        <f>'2019'!F17</f>
        <v>0</v>
      </c>
      <c r="FL43" s="134">
        <f>'2019'!G17</f>
        <v>0</v>
      </c>
      <c r="FM43" s="134">
        <f>'2019'!H17</f>
        <v>0</v>
      </c>
      <c r="FN43" s="134">
        <f>'2019'!I17</f>
        <v>0</v>
      </c>
      <c r="FO43" s="134">
        <f>'2019'!J17</f>
        <v>0</v>
      </c>
      <c r="FP43" s="134">
        <f>'2019'!K17</f>
        <v>0</v>
      </c>
      <c r="FQ43" s="134">
        <f>'2019'!L17</f>
        <v>0</v>
      </c>
      <c r="FR43" s="134">
        <f>'2019'!M17</f>
        <v>0</v>
      </c>
      <c r="FS43" s="134">
        <f>'2019'!N17</f>
        <v>0</v>
      </c>
      <c r="FT43" s="134">
        <f>'2019'!O17</f>
        <v>0</v>
      </c>
      <c r="FU43" s="134">
        <f>'2019'!P17</f>
        <v>0</v>
      </c>
      <c r="FV43" s="134">
        <f>'2019'!Q17</f>
        <v>0</v>
      </c>
      <c r="FW43" s="134">
        <f>'2020'!F16</f>
        <v>0</v>
      </c>
      <c r="FX43" s="134">
        <f>'2020'!G16</f>
        <v>0</v>
      </c>
      <c r="FY43" s="134">
        <f>'2020'!H16</f>
        <v>0</v>
      </c>
      <c r="FZ43" s="134">
        <f>'2020'!I16</f>
        <v>0</v>
      </c>
      <c r="GA43" s="134">
        <f>'2020'!J16</f>
        <v>0</v>
      </c>
      <c r="GB43" s="134">
        <f>'2020'!K16</f>
        <v>-1.5E-3</v>
      </c>
      <c r="GC43" s="134">
        <f>'2020'!L16</f>
        <v>-1.5E-3</v>
      </c>
      <c r="GD43" s="134">
        <f>'2020'!M16</f>
        <v>0</v>
      </c>
      <c r="GE43" s="134">
        <f>'2020'!N16</f>
        <v>0</v>
      </c>
      <c r="GF43" s="134">
        <f>'2020'!O16</f>
        <v>0</v>
      </c>
      <c r="GG43" s="134">
        <f>'2020'!P16</f>
        <v>0</v>
      </c>
      <c r="GH43" s="134">
        <f>'2020'!Q16</f>
        <v>0</v>
      </c>
      <c r="GI43" s="134">
        <f>'2021'!F15</f>
        <v>0</v>
      </c>
      <c r="GJ43" s="134">
        <f>'2021'!G15</f>
        <v>0</v>
      </c>
      <c r="GK43" s="134">
        <f>'2021'!H15</f>
        <v>0</v>
      </c>
      <c r="GL43" s="134">
        <f>'2021'!I15</f>
        <v>0</v>
      </c>
      <c r="GM43" s="134">
        <f>'2021'!J15</f>
        <v>0</v>
      </c>
      <c r="GN43" s="134">
        <f>'2021'!K15</f>
        <v>3.0000000000000001E-3</v>
      </c>
      <c r="GO43" s="134">
        <f>'2021'!L15</f>
        <v>3.0000000000000001E-3</v>
      </c>
      <c r="GP43" s="134">
        <f>'2021'!M15</f>
        <v>3.0000000000000001E-3</v>
      </c>
      <c r="GQ43" s="134">
        <f>'2021'!N15</f>
        <v>1.5E-3</v>
      </c>
      <c r="GR43" s="134">
        <f>'2021'!O15</f>
        <v>1.5E-3</v>
      </c>
      <c r="GS43" s="134">
        <f>'2021'!P15</f>
        <v>3.0000000000000001E-3</v>
      </c>
      <c r="GT43" s="134">
        <f>'2021'!Q15</f>
        <v>3.0000000000000001E-3</v>
      </c>
      <c r="GU43" s="134">
        <f>+'2022'!F15</f>
        <v>5.0000000000000001E-3</v>
      </c>
      <c r="GV43" s="134">
        <f>+'2022'!G15</f>
        <v>5.0000000000000001E-3</v>
      </c>
      <c r="GW43" s="134">
        <f>+'2022'!H15</f>
        <v>0.01</v>
      </c>
      <c r="GX43" s="134">
        <f>+'2022'!I15</f>
        <v>0.01</v>
      </c>
      <c r="GY43" s="134">
        <f>+'2022'!J15</f>
        <v>5.0000000000000001E-3</v>
      </c>
      <c r="GZ43" s="134">
        <f>+'2022'!K15</f>
        <v>1.8500000000000003E-2</v>
      </c>
      <c r="HA43" s="134">
        <f>+'2022'!L15</f>
        <v>0.02</v>
      </c>
      <c r="HB43" s="134">
        <f>+'2022'!M15</f>
        <v>0.01</v>
      </c>
      <c r="HC43" s="134">
        <f>+'2022'!N15</f>
        <v>0.01</v>
      </c>
      <c r="HD43" s="134">
        <f>+'2022'!O15</f>
        <v>1.2500000000000001E-2</v>
      </c>
      <c r="HE43" s="134">
        <f>+'2022'!P15</f>
        <v>0</v>
      </c>
      <c r="HF43" s="134">
        <f>+'2022'!Q15</f>
        <v>0</v>
      </c>
      <c r="HG43" s="134">
        <f>+'2022'!R15</f>
        <v>0</v>
      </c>
      <c r="HH43" s="134">
        <f>+'2023'!F17</f>
        <v>0</v>
      </c>
      <c r="HI43" s="134">
        <f>+'2023'!G17</f>
        <v>0</v>
      </c>
      <c r="HJ43" s="134">
        <f>+'2023'!H17</f>
        <v>0</v>
      </c>
      <c r="HK43" s="134">
        <f>+'2023'!I17</f>
        <v>0</v>
      </c>
      <c r="HL43" s="134">
        <f>+'2023'!J17</f>
        <v>0</v>
      </c>
      <c r="HM43" s="134">
        <f>+'2023'!K17</f>
        <v>0</v>
      </c>
      <c r="HN43" s="134">
        <f>+'2023'!L17</f>
        <v>0</v>
      </c>
      <c r="HO43" s="134">
        <f>+'2023'!M17</f>
        <v>0</v>
      </c>
      <c r="HP43" s="134">
        <f>+'2023'!N17</f>
        <v>0</v>
      </c>
      <c r="HQ43" s="134">
        <f>+'2023'!O17</f>
        <v>-7.4999999999999997E-3</v>
      </c>
      <c r="HR43" s="134">
        <f>+'2023'!P17</f>
        <v>-7.4999999999999997E-3</v>
      </c>
      <c r="HS43" s="134">
        <f>+'2023'!Q17</f>
        <v>-7.4999999999999997E-3</v>
      </c>
      <c r="HT43" s="134">
        <f>+'2024'!F15</f>
        <v>-7.4999999999999997E-3</v>
      </c>
      <c r="HU43" s="134">
        <f>+'2024'!G15</f>
        <v>-0.01</v>
      </c>
      <c r="HV43" s="134">
        <f>+'2024'!H15</f>
        <v>-7.4999999999999997E-3</v>
      </c>
      <c r="HW43" s="134">
        <f>+'2024'!I15</f>
        <v>-5.0000000000000001E-3</v>
      </c>
      <c r="HX43" s="134">
        <f>+'2024'!J15</f>
        <v>-5.0000000000000001E-3</v>
      </c>
      <c r="HY43" s="134">
        <f>+'2024'!K15</f>
        <v>-2.5000000000000001E-3</v>
      </c>
      <c r="HZ43" s="134">
        <f>+'2024'!L15</f>
        <v>-2.5000000000000001E-3</v>
      </c>
      <c r="IA43" s="134">
        <f>+'2024'!M15</f>
        <v>0</v>
      </c>
      <c r="IB43" s="134">
        <f>+'2024'!N15</f>
        <v>-2.5000000000000001E-3</v>
      </c>
      <c r="IC43" s="134">
        <f>+'2024'!O15</f>
        <v>0</v>
      </c>
      <c r="ID43" s="134">
        <f>+'2024'!P15</f>
        <v>0</v>
      </c>
      <c r="IE43" s="134">
        <f>+'2024'!Q15</f>
        <v>0</v>
      </c>
      <c r="IF43" s="134">
        <f>+'2024'!R15</f>
        <v>0</v>
      </c>
      <c r="IG43" s="134">
        <f>+'2025'!G18</f>
        <v>0</v>
      </c>
      <c r="IH43" s="134">
        <f>+'2025'!H18</f>
        <v>0</v>
      </c>
      <c r="II43" s="134">
        <f>+'2025'!I18</f>
        <v>0</v>
      </c>
    </row>
    <row r="44" spans="1:243" s="33" customFormat="1" x14ac:dyDescent="0.2">
      <c r="A44" s="32" t="s">
        <v>57</v>
      </c>
      <c r="B44" s="32"/>
      <c r="C44" s="32"/>
      <c r="D44" s="32"/>
      <c r="E44" s="32"/>
      <c r="F44" s="60">
        <v>0.06</v>
      </c>
      <c r="G44" s="60">
        <v>0.06</v>
      </c>
      <c r="H44" s="60">
        <v>0.06</v>
      </c>
      <c r="I44" s="60">
        <v>0.06</v>
      </c>
      <c r="J44" s="60">
        <v>0.06</v>
      </c>
      <c r="K44" s="60">
        <v>0.06</v>
      </c>
      <c r="L44" s="60">
        <v>0.06</v>
      </c>
      <c r="M44" s="60">
        <v>0.06</v>
      </c>
      <c r="N44" s="60">
        <v>6.25E-2</v>
      </c>
      <c r="O44" s="60">
        <v>6.7500000000000004E-2</v>
      </c>
      <c r="P44" s="60">
        <v>7.2500000000000009E-2</v>
      </c>
      <c r="Q44" s="60">
        <v>7.7499999999999999E-2</v>
      </c>
      <c r="R44" s="60">
        <v>0.08</v>
      </c>
      <c r="S44" s="60">
        <v>0.08</v>
      </c>
      <c r="T44" s="60">
        <v>0.08</v>
      </c>
      <c r="U44" s="60">
        <v>0.08</v>
      </c>
      <c r="V44" s="60">
        <v>0.08</v>
      </c>
      <c r="W44" s="60">
        <v>0.08</v>
      </c>
      <c r="X44" s="60">
        <v>0.08</v>
      </c>
      <c r="Y44" s="60">
        <v>0.08</v>
      </c>
      <c r="Z44" s="60">
        <v>7.7499999999999999E-2</v>
      </c>
      <c r="AA44" s="60">
        <v>7.7499999999999999E-2</v>
      </c>
      <c r="AB44" s="60">
        <v>7.7499999999999999E-2</v>
      </c>
      <c r="AC44" s="60">
        <v>7.4999999999999997E-2</v>
      </c>
      <c r="AD44" s="60">
        <v>7.4999999999999997E-2</v>
      </c>
      <c r="AE44" s="60">
        <v>7.4999999999999997E-2</v>
      </c>
      <c r="AF44" s="60">
        <v>7.4999999999999997E-2</v>
      </c>
      <c r="AG44" s="60">
        <v>7.4999999999999997E-2</v>
      </c>
      <c r="AH44" s="60">
        <v>7.4999999999999997E-2</v>
      </c>
      <c r="AI44" s="60">
        <v>0.08</v>
      </c>
      <c r="AJ44" s="60">
        <v>8.2500000000000004E-2</v>
      </c>
      <c r="AK44" s="60">
        <v>8.5000000000000006E-2</v>
      </c>
      <c r="AL44" s="60">
        <v>8.5000000000000006E-2</v>
      </c>
      <c r="AM44" s="60">
        <v>8.5000000000000006E-2</v>
      </c>
      <c r="AN44" s="60">
        <v>8.5000000000000006E-2</v>
      </c>
      <c r="AO44" s="60">
        <v>8.5000000000000006E-2</v>
      </c>
      <c r="AP44" s="60">
        <v>8.5000000000000006E-2</v>
      </c>
      <c r="AQ44" s="60">
        <v>0.115</v>
      </c>
      <c r="AR44" s="60">
        <v>0.11</v>
      </c>
      <c r="AS44" s="60">
        <v>0.105</v>
      </c>
      <c r="AT44" s="60">
        <v>9.9999999999999992E-2</v>
      </c>
      <c r="AU44" s="60">
        <v>9.5000000000000001E-2</v>
      </c>
      <c r="AV44" s="60">
        <v>9.5000000000000001E-2</v>
      </c>
      <c r="AW44" s="60">
        <v>9.5000000000000001E-2</v>
      </c>
      <c r="AX44" s="60">
        <v>9.5000000000000001E-2</v>
      </c>
      <c r="AY44" s="60">
        <v>9.5000000000000001E-2</v>
      </c>
      <c r="AZ44" s="60">
        <v>9.5000000000000001E-2</v>
      </c>
      <c r="BA44" s="60">
        <v>8.5000000000000006E-2</v>
      </c>
      <c r="BB44" s="60">
        <v>0.08</v>
      </c>
      <c r="BC44" s="60">
        <v>7.4999999999999997E-2</v>
      </c>
      <c r="BD44" s="60">
        <v>6.9999999999999993E-2</v>
      </c>
      <c r="BE44" s="60">
        <v>6.5000000000000002E-2</v>
      </c>
      <c r="BF44" s="60">
        <v>6.25E-2</v>
      </c>
      <c r="BG44" s="60">
        <v>0.06</v>
      </c>
      <c r="BH44" s="60">
        <v>5.7499999999999996E-2</v>
      </c>
      <c r="BI44" s="60">
        <v>5.5E-2</v>
      </c>
      <c r="BJ44" s="60">
        <v>5.2499999999999998E-2</v>
      </c>
      <c r="BK44" s="60">
        <v>5.2499999999999998E-2</v>
      </c>
      <c r="BL44" s="60">
        <v>5.2499999999999998E-2</v>
      </c>
      <c r="BM44" s="60">
        <v>5.2499999999999998E-2</v>
      </c>
      <c r="BN44" s="60">
        <v>5.2499999999999998E-2</v>
      </c>
      <c r="BO44" s="60">
        <v>5.2499999999999998E-2</v>
      </c>
      <c r="BP44" s="60">
        <v>5.2499999999999998E-2</v>
      </c>
      <c r="BQ44" s="60">
        <v>5.5E-2</v>
      </c>
      <c r="BR44" s="60">
        <v>5.7500000000000002E-2</v>
      </c>
      <c r="BS44" s="60">
        <v>0.06</v>
      </c>
      <c r="BT44" s="60">
        <v>0.06</v>
      </c>
      <c r="BU44" s="60">
        <v>0.06</v>
      </c>
      <c r="BV44" s="60">
        <v>0.06</v>
      </c>
      <c r="BW44" s="60">
        <v>0.06</v>
      </c>
      <c r="BX44" s="60">
        <v>0.06</v>
      </c>
      <c r="BY44" s="60">
        <v>0.06</v>
      </c>
      <c r="BZ44" s="60">
        <v>0.06</v>
      </c>
      <c r="CA44" s="60">
        <v>0.06</v>
      </c>
      <c r="CB44" s="60">
        <v>0.06</v>
      </c>
      <c r="CC44" s="60">
        <v>6.5000000000000002E-2</v>
      </c>
      <c r="CD44" s="60">
        <v>7.0000000000000007E-2</v>
      </c>
      <c r="CE44" s="60">
        <v>7.0000000000000007E-2</v>
      </c>
      <c r="CF44" s="76">
        <v>7.0000000000000007E-2</v>
      </c>
      <c r="CG44" s="76">
        <v>7.0000000000000007E-2</v>
      </c>
      <c r="CH44" s="76">
        <v>7.0000000000000007E-2</v>
      </c>
      <c r="CI44" s="76">
        <v>7.0000000000000007E-2</v>
      </c>
      <c r="CJ44" s="76">
        <v>7.0000000000000007E-2</v>
      </c>
      <c r="CK44" s="76">
        <v>7.0000000000000007E-2</v>
      </c>
      <c r="CL44" s="76">
        <v>6.7500000000000004E-2</v>
      </c>
      <c r="CM44" s="76">
        <v>6.5000000000000002E-2</v>
      </c>
      <c r="CN44" s="76">
        <v>6.25E-2</v>
      </c>
      <c r="CO44" s="76">
        <v>0.06</v>
      </c>
      <c r="CP44" s="76">
        <f t="shared" ref="CP44:CV44" si="12">CO44+CP43</f>
        <v>5.7499999999999996E-2</v>
      </c>
      <c r="CQ44" s="76">
        <f t="shared" si="12"/>
        <v>5.4999999999999993E-2</v>
      </c>
      <c r="CR44" s="76">
        <f t="shared" si="12"/>
        <v>5.2499999999999991E-2</v>
      </c>
      <c r="CS44" s="76">
        <f t="shared" si="12"/>
        <v>4.9999999999999989E-2</v>
      </c>
      <c r="CT44" s="76">
        <f t="shared" si="12"/>
        <v>4.7499999999999987E-2</v>
      </c>
      <c r="CU44" s="76">
        <f t="shared" si="12"/>
        <v>4.4999999999999984E-2</v>
      </c>
      <c r="CV44" s="76">
        <f t="shared" si="12"/>
        <v>4.2499999999999982E-2</v>
      </c>
      <c r="CW44" s="76">
        <f t="shared" ref="CW44" si="13">CV44+CW43</f>
        <v>3.999999999999998E-2</v>
      </c>
      <c r="CX44" s="76">
        <f t="shared" ref="CX44:DB44" si="14">CW44+CX43</f>
        <v>3.7999999999999978E-2</v>
      </c>
      <c r="CY44" s="76">
        <f t="shared" si="14"/>
        <v>3.5999999999999976E-2</v>
      </c>
      <c r="CZ44" s="76">
        <f t="shared" si="14"/>
        <v>3.3999999999999975E-2</v>
      </c>
      <c r="DA44" s="76">
        <f t="shared" si="14"/>
        <v>3.1999999999999973E-2</v>
      </c>
      <c r="DB44" s="131">
        <f t="shared" si="14"/>
        <v>2.9999999999999971E-2</v>
      </c>
      <c r="DC44" s="133">
        <f t="shared" ref="DC44:DN44" si="15">+DB44+DC43</f>
        <v>2.849999999999997E-2</v>
      </c>
      <c r="DD44" s="133">
        <f t="shared" si="15"/>
        <v>2.6999999999999968E-2</v>
      </c>
      <c r="DE44" s="133">
        <f t="shared" si="15"/>
        <v>2.5999999999999968E-2</v>
      </c>
      <c r="DF44" s="133">
        <f t="shared" si="15"/>
        <v>2.4999999999999967E-2</v>
      </c>
      <c r="DG44" s="133">
        <f t="shared" si="15"/>
        <v>2.3999999999999966E-2</v>
      </c>
      <c r="DH44" s="133">
        <f t="shared" si="15"/>
        <v>2.2999999999999965E-2</v>
      </c>
      <c r="DI44" s="133">
        <f t="shared" si="15"/>
        <v>2.0999999999999963E-2</v>
      </c>
      <c r="DJ44" s="133">
        <f t="shared" si="15"/>
        <v>2.0999999999999963E-2</v>
      </c>
      <c r="DK44" s="133">
        <f t="shared" si="15"/>
        <v>2.0999999999999963E-2</v>
      </c>
      <c r="DL44" s="133">
        <f t="shared" si="15"/>
        <v>2.0999999999999963E-2</v>
      </c>
      <c r="DM44" s="133">
        <f t="shared" si="15"/>
        <v>2.0999999999999963E-2</v>
      </c>
      <c r="DN44" s="133">
        <f t="shared" si="15"/>
        <v>2.0999999999999963E-2</v>
      </c>
      <c r="DO44" s="133">
        <f>DN44+DO43</f>
        <v>2.0999999999999963E-2</v>
      </c>
      <c r="DP44" s="133">
        <f>+DO44+DP43</f>
        <v>2.0999999999999963E-2</v>
      </c>
      <c r="DQ44" s="133">
        <f t="shared" ref="DQ44:DZ44" si="16">DP44+DQ43</f>
        <v>1.9499999999999962E-2</v>
      </c>
      <c r="DR44" s="133">
        <f t="shared" si="16"/>
        <v>1.799999999999996E-2</v>
      </c>
      <c r="DS44" s="133">
        <f t="shared" si="16"/>
        <v>1.6499999999999959E-2</v>
      </c>
      <c r="DT44" s="133">
        <f t="shared" si="16"/>
        <v>1.499999999999996E-2</v>
      </c>
      <c r="DU44" s="133">
        <f t="shared" si="16"/>
        <v>1.349999999999996E-2</v>
      </c>
      <c r="DV44" s="133">
        <f t="shared" si="16"/>
        <v>1.349999999999996E-2</v>
      </c>
      <c r="DW44" s="133">
        <f t="shared" si="16"/>
        <v>1.349999999999996E-2</v>
      </c>
      <c r="DX44" s="133">
        <f t="shared" si="16"/>
        <v>1.349999999999996E-2</v>
      </c>
      <c r="DY44" s="133">
        <f t="shared" si="16"/>
        <v>1.349999999999996E-2</v>
      </c>
      <c r="DZ44" s="133">
        <f t="shared" si="16"/>
        <v>1.349999999999996E-2</v>
      </c>
      <c r="EA44" s="133">
        <f t="shared" ref="EA44:EI44" si="17">DZ44+EA43</f>
        <v>1.349999999999996E-2</v>
      </c>
      <c r="EB44" s="133">
        <f t="shared" si="17"/>
        <v>1.349999999999996E-2</v>
      </c>
      <c r="EC44" s="133">
        <f t="shared" si="17"/>
        <v>1.199999999999996E-2</v>
      </c>
      <c r="ED44" s="133">
        <f t="shared" si="17"/>
        <v>1.0499999999999961E-2</v>
      </c>
      <c r="EE44" s="133">
        <f t="shared" si="17"/>
        <v>8.9999999999999612E-3</v>
      </c>
      <c r="EF44" s="133">
        <f t="shared" si="17"/>
        <v>8.9999999999999612E-3</v>
      </c>
      <c r="EG44" s="133">
        <f t="shared" si="17"/>
        <v>8.9999999999999612E-3</v>
      </c>
      <c r="EH44" s="133">
        <f t="shared" si="17"/>
        <v>8.9999999999999612E-3</v>
      </c>
      <c r="EI44" s="133">
        <f t="shared" si="17"/>
        <v>8.9999999999999612E-3</v>
      </c>
      <c r="EJ44" s="133">
        <f t="shared" ref="EJ44:FN44" si="18">EI44+EJ43</f>
        <v>8.9999999999999612E-3</v>
      </c>
      <c r="EK44" s="133">
        <f t="shared" si="18"/>
        <v>8.9999999999999612E-3</v>
      </c>
      <c r="EL44" s="133">
        <f t="shared" si="18"/>
        <v>8.9999999999999612E-3</v>
      </c>
      <c r="EM44" s="133">
        <f t="shared" si="18"/>
        <v>8.9999999999999612E-3</v>
      </c>
      <c r="EN44" s="133">
        <f t="shared" si="18"/>
        <v>8.9999999999999612E-3</v>
      </c>
      <c r="EO44" s="133">
        <f t="shared" si="18"/>
        <v>8.9999999999999612E-3</v>
      </c>
      <c r="EP44" s="133">
        <f t="shared" si="18"/>
        <v>8.9999999999999612E-3</v>
      </c>
      <c r="EQ44" s="133">
        <f t="shared" si="18"/>
        <v>8.9999999999999612E-3</v>
      </c>
      <c r="ER44" s="133">
        <f t="shared" si="18"/>
        <v>8.9999999999999612E-3</v>
      </c>
      <c r="ES44" s="133">
        <f t="shared" si="18"/>
        <v>8.9999999999999612E-3</v>
      </c>
      <c r="ET44" s="133">
        <f t="shared" si="18"/>
        <v>8.9999999999999612E-3</v>
      </c>
      <c r="EU44" s="133">
        <f t="shared" si="18"/>
        <v>8.9999999999999612E-3</v>
      </c>
      <c r="EV44" s="133">
        <f t="shared" si="18"/>
        <v>8.9999999999999612E-3</v>
      </c>
      <c r="EW44" s="133">
        <f t="shared" si="18"/>
        <v>8.9999999999999612E-3</v>
      </c>
      <c r="EX44" s="133">
        <f t="shared" si="18"/>
        <v>8.9999999999999612E-3</v>
      </c>
      <c r="EY44" s="133">
        <f t="shared" si="18"/>
        <v>8.9999999999999612E-3</v>
      </c>
      <c r="EZ44" s="133">
        <f t="shared" si="18"/>
        <v>8.9999999999999612E-3</v>
      </c>
      <c r="FA44" s="133">
        <f t="shared" si="18"/>
        <v>8.9999999999999612E-3</v>
      </c>
      <c r="FB44" s="133">
        <f t="shared" si="18"/>
        <v>8.9999999999999612E-3</v>
      </c>
      <c r="FC44" s="133">
        <f t="shared" si="18"/>
        <v>8.9999999999999612E-3</v>
      </c>
      <c r="FD44" s="133">
        <f t="shared" si="18"/>
        <v>8.9999999999999612E-3</v>
      </c>
      <c r="FE44" s="133">
        <f t="shared" si="18"/>
        <v>8.9999999999999612E-3</v>
      </c>
      <c r="FF44" s="133">
        <f t="shared" si="18"/>
        <v>8.9999999999999612E-3</v>
      </c>
      <c r="FG44" s="133">
        <f t="shared" si="18"/>
        <v>8.9999999999999612E-3</v>
      </c>
      <c r="FH44" s="133">
        <f t="shared" si="18"/>
        <v>8.9999999999999612E-3</v>
      </c>
      <c r="FI44" s="133">
        <f t="shared" si="18"/>
        <v>8.9999999999999612E-3</v>
      </c>
      <c r="FJ44" s="133">
        <f t="shared" si="18"/>
        <v>8.9999999999999612E-3</v>
      </c>
      <c r="FK44" s="133">
        <f t="shared" si="18"/>
        <v>8.9999999999999612E-3</v>
      </c>
      <c r="FL44" s="133">
        <f t="shared" si="18"/>
        <v>8.9999999999999612E-3</v>
      </c>
      <c r="FM44" s="133">
        <f t="shared" si="18"/>
        <v>8.9999999999999612E-3</v>
      </c>
      <c r="FN44" s="133">
        <f t="shared" si="18"/>
        <v>8.9999999999999612E-3</v>
      </c>
      <c r="FO44" s="133">
        <f t="shared" ref="FO44:GB44" si="19">FN44+FO43</f>
        <v>8.9999999999999612E-3</v>
      </c>
      <c r="FP44" s="133">
        <f t="shared" si="19"/>
        <v>8.9999999999999612E-3</v>
      </c>
      <c r="FQ44" s="133">
        <f t="shared" si="19"/>
        <v>8.9999999999999612E-3</v>
      </c>
      <c r="FR44" s="133">
        <f t="shared" si="19"/>
        <v>8.9999999999999612E-3</v>
      </c>
      <c r="FS44" s="133">
        <f t="shared" si="19"/>
        <v>8.9999999999999612E-3</v>
      </c>
      <c r="FT44" s="133">
        <f t="shared" si="19"/>
        <v>8.9999999999999612E-3</v>
      </c>
      <c r="FU44" s="133">
        <f t="shared" si="19"/>
        <v>8.9999999999999612E-3</v>
      </c>
      <c r="FV44" s="133">
        <f t="shared" si="19"/>
        <v>8.9999999999999612E-3</v>
      </c>
      <c r="FW44" s="133">
        <f t="shared" si="19"/>
        <v>8.9999999999999612E-3</v>
      </c>
      <c r="FX44" s="133">
        <f t="shared" si="19"/>
        <v>8.9999999999999612E-3</v>
      </c>
      <c r="FY44" s="133">
        <f t="shared" si="19"/>
        <v>8.9999999999999612E-3</v>
      </c>
      <c r="FZ44" s="133">
        <f t="shared" si="19"/>
        <v>8.9999999999999612E-3</v>
      </c>
      <c r="GA44" s="133">
        <f t="shared" si="19"/>
        <v>8.9999999999999612E-3</v>
      </c>
      <c r="GB44" s="133">
        <f t="shared" si="19"/>
        <v>7.4999999999999616E-3</v>
      </c>
      <c r="GC44" s="133">
        <f t="shared" ref="GC44:GY44" si="20">GB44+GC43</f>
        <v>5.999999999999962E-3</v>
      </c>
      <c r="GD44" s="133">
        <f t="shared" si="20"/>
        <v>5.999999999999962E-3</v>
      </c>
      <c r="GE44" s="133">
        <f t="shared" si="20"/>
        <v>5.999999999999962E-3</v>
      </c>
      <c r="GF44" s="133">
        <f t="shared" si="20"/>
        <v>5.999999999999962E-3</v>
      </c>
      <c r="GG44" s="133">
        <f t="shared" si="20"/>
        <v>5.999999999999962E-3</v>
      </c>
      <c r="GH44" s="133">
        <f t="shared" si="20"/>
        <v>5.999999999999962E-3</v>
      </c>
      <c r="GI44" s="133">
        <f t="shared" si="20"/>
        <v>5.999999999999962E-3</v>
      </c>
      <c r="GJ44" s="133">
        <f t="shared" si="20"/>
        <v>5.999999999999962E-3</v>
      </c>
      <c r="GK44" s="133">
        <f t="shared" si="20"/>
        <v>5.999999999999962E-3</v>
      </c>
      <c r="GL44" s="133">
        <f t="shared" si="20"/>
        <v>5.999999999999962E-3</v>
      </c>
      <c r="GM44" s="133">
        <f t="shared" si="20"/>
        <v>5.999999999999962E-3</v>
      </c>
      <c r="GN44" s="133">
        <f t="shared" si="20"/>
        <v>8.9999999999999629E-3</v>
      </c>
      <c r="GO44" s="133">
        <f t="shared" si="20"/>
        <v>1.1999999999999962E-2</v>
      </c>
      <c r="GP44" s="133">
        <f t="shared" si="20"/>
        <v>1.4999999999999961E-2</v>
      </c>
      <c r="GQ44" s="133">
        <f t="shared" si="20"/>
        <v>1.6499999999999963E-2</v>
      </c>
      <c r="GR44" s="133">
        <f t="shared" si="20"/>
        <v>1.7999999999999964E-2</v>
      </c>
      <c r="GS44" s="133">
        <f t="shared" si="20"/>
        <v>2.0999999999999963E-2</v>
      </c>
      <c r="GT44" s="133">
        <f t="shared" si="20"/>
        <v>2.3999999999999962E-2</v>
      </c>
      <c r="GU44" s="133">
        <f t="shared" si="20"/>
        <v>2.8999999999999963E-2</v>
      </c>
      <c r="GV44" s="133">
        <f t="shared" si="20"/>
        <v>3.3999999999999961E-2</v>
      </c>
      <c r="GW44" s="133">
        <f t="shared" si="20"/>
        <v>4.3999999999999963E-2</v>
      </c>
      <c r="GX44" s="133">
        <f t="shared" si="20"/>
        <v>5.3999999999999965E-2</v>
      </c>
      <c r="GY44" s="133">
        <f t="shared" si="20"/>
        <v>5.8999999999999962E-2</v>
      </c>
      <c r="GZ44" s="133">
        <f>GY44+GZ43</f>
        <v>7.7499999999999958E-2</v>
      </c>
      <c r="HA44" s="133">
        <f t="shared" ref="HA44:HG44" si="21">GZ44+HA43</f>
        <v>9.7499999999999962E-2</v>
      </c>
      <c r="HB44" s="133">
        <f t="shared" si="21"/>
        <v>0.10749999999999996</v>
      </c>
      <c r="HC44" s="133">
        <f t="shared" si="21"/>
        <v>0.11749999999999995</v>
      </c>
      <c r="HD44" s="133">
        <f t="shared" si="21"/>
        <v>0.12999999999999995</v>
      </c>
      <c r="HE44" s="133">
        <f t="shared" si="21"/>
        <v>0.12999999999999995</v>
      </c>
      <c r="HF44" s="133">
        <f t="shared" si="21"/>
        <v>0.12999999999999995</v>
      </c>
      <c r="HG44" s="133">
        <f t="shared" si="21"/>
        <v>0.12999999999999995</v>
      </c>
      <c r="HH44" s="133">
        <f t="shared" ref="HH44:HO44" si="22">HG44+HH43</f>
        <v>0.12999999999999995</v>
      </c>
      <c r="HI44" s="133">
        <f t="shared" si="22"/>
        <v>0.12999999999999995</v>
      </c>
      <c r="HJ44" s="133">
        <f t="shared" si="22"/>
        <v>0.12999999999999995</v>
      </c>
      <c r="HK44" s="133">
        <f t="shared" si="22"/>
        <v>0.12999999999999995</v>
      </c>
      <c r="HL44" s="133">
        <f t="shared" si="22"/>
        <v>0.12999999999999995</v>
      </c>
      <c r="HM44" s="133">
        <f t="shared" si="22"/>
        <v>0.12999999999999995</v>
      </c>
      <c r="HN44" s="133">
        <f t="shared" si="22"/>
        <v>0.12999999999999995</v>
      </c>
      <c r="HO44" s="133">
        <f t="shared" si="22"/>
        <v>0.12999999999999995</v>
      </c>
      <c r="HP44" s="133">
        <f t="shared" ref="HP44" si="23">HO44+HP43</f>
        <v>0.12999999999999995</v>
      </c>
      <c r="HQ44" s="133">
        <f t="shared" ref="HQ44:HS44" si="24">HP44+HQ43</f>
        <v>0.12249999999999994</v>
      </c>
      <c r="HR44" s="133">
        <f t="shared" si="24"/>
        <v>0.11499999999999994</v>
      </c>
      <c r="HS44" s="133">
        <f t="shared" si="24"/>
        <v>0.10749999999999993</v>
      </c>
      <c r="HT44" s="133">
        <f t="shared" ref="HT44:II44" si="25">HS44+HT43</f>
        <v>9.9999999999999922E-2</v>
      </c>
      <c r="HU44" s="133">
        <f t="shared" si="25"/>
        <v>8.9999999999999927E-2</v>
      </c>
      <c r="HV44" s="133">
        <f t="shared" si="25"/>
        <v>8.2499999999999934E-2</v>
      </c>
      <c r="HW44" s="133">
        <f t="shared" si="25"/>
        <v>7.749999999999993E-2</v>
      </c>
      <c r="HX44" s="133">
        <f t="shared" si="25"/>
        <v>7.2499999999999926E-2</v>
      </c>
      <c r="HY44" s="133">
        <f t="shared" si="25"/>
        <v>6.9999999999999923E-2</v>
      </c>
      <c r="HZ44" s="133">
        <f t="shared" si="25"/>
        <v>6.7499999999999921E-2</v>
      </c>
      <c r="IA44" s="133">
        <f t="shared" si="25"/>
        <v>6.7499999999999921E-2</v>
      </c>
      <c r="IB44" s="133">
        <f t="shared" si="25"/>
        <v>6.4999999999999919E-2</v>
      </c>
      <c r="IC44" s="133">
        <f t="shared" si="25"/>
        <v>6.4999999999999919E-2</v>
      </c>
      <c r="ID44" s="133">
        <f t="shared" si="25"/>
        <v>6.4999999999999919E-2</v>
      </c>
      <c r="IE44" s="133">
        <f t="shared" si="25"/>
        <v>6.4999999999999919E-2</v>
      </c>
      <c r="IF44" s="133">
        <f t="shared" si="25"/>
        <v>6.4999999999999919E-2</v>
      </c>
      <c r="IG44" s="133">
        <f t="shared" si="25"/>
        <v>6.4999999999999919E-2</v>
      </c>
      <c r="IH44" s="133">
        <f t="shared" si="25"/>
        <v>6.4999999999999919E-2</v>
      </c>
      <c r="II44" s="133">
        <f t="shared" si="25"/>
        <v>6.4999999999999919E-2</v>
      </c>
    </row>
    <row r="45" spans="1:243" s="33" customFormat="1" ht="13.5" thickBot="1" x14ac:dyDescent="0.25">
      <c r="A45" s="59"/>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2"/>
      <c r="BS45" s="102"/>
      <c r="BT45" s="102"/>
      <c r="BU45" s="102"/>
      <c r="BV45" s="102"/>
      <c r="BW45" s="102"/>
      <c r="BX45" s="102"/>
      <c r="CF45" s="47"/>
      <c r="GP45" s="77"/>
    </row>
    <row r="46" spans="1:243" ht="13.5" thickBot="1" x14ac:dyDescent="0.25">
      <c r="A46" s="65" t="s">
        <v>24</v>
      </c>
      <c r="G46" s="102"/>
      <c r="H46" s="102"/>
      <c r="I46" s="102"/>
      <c r="S46" s="102"/>
      <c r="T46" s="102"/>
      <c r="GP46" s="77"/>
    </row>
    <row r="47" spans="1:243" ht="4.5" customHeight="1" thickBot="1" x14ac:dyDescent="0.25">
      <c r="A47" s="9"/>
      <c r="G47" s="102"/>
      <c r="H47" s="102"/>
      <c r="I47" s="102"/>
      <c r="S47" s="102"/>
      <c r="T47" s="102"/>
      <c r="GP47" s="77"/>
    </row>
    <row r="48" spans="1:243" ht="39.75" customHeight="1" thickBot="1" x14ac:dyDescent="0.25">
      <c r="A48" s="64"/>
      <c r="B48" s="155" t="s">
        <v>35</v>
      </c>
      <c r="C48" s="156"/>
      <c r="G48" s="102"/>
      <c r="H48" s="102"/>
      <c r="I48" s="102"/>
      <c r="S48" s="102"/>
      <c r="T48" s="102"/>
      <c r="GP48" s="77"/>
    </row>
    <row r="49" spans="1:243" ht="39" thickBot="1" x14ac:dyDescent="0.25">
      <c r="A49" s="66"/>
      <c r="B49" s="157" t="s">
        <v>65</v>
      </c>
      <c r="C49" s="156"/>
      <c r="E49" s="150" t="s">
        <v>59</v>
      </c>
      <c r="F49" s="98">
        <f t="shared" ref="F49:AK49" si="26">F5</f>
        <v>38649</v>
      </c>
      <c r="G49" s="98">
        <f t="shared" si="26"/>
        <v>38684</v>
      </c>
      <c r="H49" s="98">
        <f t="shared" si="26"/>
        <v>38705</v>
      </c>
      <c r="I49" s="98">
        <f t="shared" si="26"/>
        <v>38740</v>
      </c>
      <c r="J49" s="98">
        <f t="shared" si="26"/>
        <v>38775</v>
      </c>
      <c r="K49" s="98">
        <f t="shared" si="26"/>
        <v>38796</v>
      </c>
      <c r="L49" s="98">
        <f t="shared" si="26"/>
        <v>38831</v>
      </c>
      <c r="M49" s="98">
        <f t="shared" si="26"/>
        <v>38859</v>
      </c>
      <c r="N49" s="98">
        <f t="shared" si="26"/>
        <v>38887</v>
      </c>
      <c r="O49" s="98">
        <f t="shared" si="26"/>
        <v>38922</v>
      </c>
      <c r="P49" s="98">
        <f t="shared" si="26"/>
        <v>38957</v>
      </c>
      <c r="Q49" s="98">
        <f t="shared" si="26"/>
        <v>38985</v>
      </c>
      <c r="R49" s="98">
        <f t="shared" si="26"/>
        <v>39014</v>
      </c>
      <c r="S49" s="98">
        <f t="shared" si="26"/>
        <v>39041</v>
      </c>
      <c r="T49" s="98">
        <f t="shared" si="26"/>
        <v>39069</v>
      </c>
      <c r="U49" s="98">
        <f t="shared" si="26"/>
        <v>39104</v>
      </c>
      <c r="V49" s="98">
        <f t="shared" si="26"/>
        <v>39139</v>
      </c>
      <c r="W49" s="98">
        <f t="shared" si="26"/>
        <v>39167</v>
      </c>
      <c r="X49" s="98">
        <f t="shared" si="26"/>
        <v>39195</v>
      </c>
      <c r="Y49" s="98">
        <f t="shared" si="26"/>
        <v>39223</v>
      </c>
      <c r="Z49" s="98">
        <f t="shared" si="26"/>
        <v>39258</v>
      </c>
      <c r="AA49" s="98">
        <f t="shared" si="26"/>
        <v>39286</v>
      </c>
      <c r="AB49" s="98">
        <f t="shared" si="26"/>
        <v>39321</v>
      </c>
      <c r="AC49" s="98">
        <f t="shared" si="26"/>
        <v>39349</v>
      </c>
      <c r="AD49" s="98">
        <f t="shared" si="26"/>
        <v>39384</v>
      </c>
      <c r="AE49" s="98">
        <f t="shared" si="26"/>
        <v>39412</v>
      </c>
      <c r="AF49" s="98">
        <f t="shared" si="26"/>
        <v>39433</v>
      </c>
      <c r="AG49" s="98">
        <f t="shared" si="26"/>
        <v>39468</v>
      </c>
      <c r="AH49" s="98">
        <f t="shared" si="26"/>
        <v>39503</v>
      </c>
      <c r="AI49" s="98">
        <f t="shared" si="26"/>
        <v>39538</v>
      </c>
      <c r="AJ49" s="98">
        <f t="shared" si="26"/>
        <v>39566</v>
      </c>
      <c r="AK49" s="98">
        <f t="shared" si="26"/>
        <v>39594</v>
      </c>
      <c r="AL49" s="98">
        <f t="shared" ref="AL49:BU49" si="27">AL5</f>
        <v>39622</v>
      </c>
      <c r="AM49" s="98">
        <f t="shared" si="27"/>
        <v>39650</v>
      </c>
      <c r="AN49" s="98">
        <f t="shared" si="27"/>
        <v>39685</v>
      </c>
      <c r="AO49" s="98">
        <f t="shared" si="27"/>
        <v>39720</v>
      </c>
      <c r="AP49" s="98">
        <f t="shared" si="27"/>
        <v>39741</v>
      </c>
      <c r="AQ49" s="98">
        <f t="shared" si="27"/>
        <v>39743</v>
      </c>
      <c r="AR49" s="98">
        <f t="shared" si="27"/>
        <v>39776</v>
      </c>
      <c r="AS49" s="98">
        <f t="shared" si="27"/>
        <v>39790</v>
      </c>
      <c r="AT49" s="98">
        <f t="shared" si="27"/>
        <v>39804</v>
      </c>
      <c r="AU49" s="98">
        <f t="shared" si="27"/>
        <v>39832</v>
      </c>
      <c r="AV49" s="98">
        <f t="shared" si="27"/>
        <v>39867</v>
      </c>
      <c r="AW49" s="98">
        <f t="shared" si="27"/>
        <v>39895</v>
      </c>
      <c r="AX49" s="98">
        <f t="shared" si="27"/>
        <v>39923</v>
      </c>
      <c r="AY49" s="98">
        <f t="shared" si="27"/>
        <v>39958</v>
      </c>
      <c r="AZ49" s="98">
        <f t="shared" si="27"/>
        <v>39986</v>
      </c>
      <c r="BA49" s="98">
        <f t="shared" si="27"/>
        <v>40021</v>
      </c>
      <c r="BB49" s="98">
        <f t="shared" si="27"/>
        <v>40049</v>
      </c>
      <c r="BC49" s="98">
        <f t="shared" si="27"/>
        <v>40084</v>
      </c>
      <c r="BD49" s="98">
        <f t="shared" si="27"/>
        <v>40105</v>
      </c>
      <c r="BE49" s="98">
        <f t="shared" si="27"/>
        <v>40140</v>
      </c>
      <c r="BF49" s="98">
        <f t="shared" si="27"/>
        <v>40168</v>
      </c>
      <c r="BG49" s="98">
        <f t="shared" si="27"/>
        <v>40203</v>
      </c>
      <c r="BH49" s="98">
        <f t="shared" si="27"/>
        <v>40231</v>
      </c>
      <c r="BI49" s="98">
        <f t="shared" si="27"/>
        <v>40266</v>
      </c>
      <c r="BJ49" s="98">
        <f t="shared" si="27"/>
        <v>40294</v>
      </c>
      <c r="BK49" s="98">
        <f t="shared" si="27"/>
        <v>40329</v>
      </c>
      <c r="BL49" s="98">
        <f t="shared" si="27"/>
        <v>40350</v>
      </c>
      <c r="BM49" s="98">
        <f t="shared" si="27"/>
        <v>40378</v>
      </c>
      <c r="BN49" s="98">
        <f t="shared" si="27"/>
        <v>40413</v>
      </c>
      <c r="BO49" s="98">
        <f t="shared" si="27"/>
        <v>40448</v>
      </c>
      <c r="BP49" s="98">
        <f t="shared" si="27"/>
        <v>40476</v>
      </c>
      <c r="BQ49" s="98">
        <f t="shared" si="27"/>
        <v>40511</v>
      </c>
      <c r="BR49" s="98">
        <f t="shared" si="27"/>
        <v>40532</v>
      </c>
      <c r="BS49" s="98">
        <f t="shared" si="27"/>
        <v>40567</v>
      </c>
      <c r="BT49" s="98">
        <f t="shared" si="27"/>
        <v>40595</v>
      </c>
      <c r="BU49" s="98">
        <f t="shared" si="27"/>
        <v>40630</v>
      </c>
      <c r="BV49" s="98">
        <v>40651</v>
      </c>
      <c r="BW49" s="98">
        <f t="shared" ref="BW49:CR49" si="28">+BW5</f>
        <v>40679</v>
      </c>
      <c r="BX49" s="98">
        <f t="shared" si="28"/>
        <v>40714</v>
      </c>
      <c r="BY49" s="98">
        <f t="shared" si="28"/>
        <v>40750</v>
      </c>
      <c r="BZ49" s="98">
        <f t="shared" si="28"/>
        <v>40778</v>
      </c>
      <c r="CA49" s="98">
        <f t="shared" si="28"/>
        <v>40806</v>
      </c>
      <c r="CB49" s="98">
        <f t="shared" si="28"/>
        <v>40841</v>
      </c>
      <c r="CC49" s="98">
        <f t="shared" si="28"/>
        <v>40876</v>
      </c>
      <c r="CD49" s="98">
        <f t="shared" si="28"/>
        <v>40897</v>
      </c>
      <c r="CE49" s="98">
        <f t="shared" si="28"/>
        <v>40932</v>
      </c>
      <c r="CF49" s="106">
        <f t="shared" si="28"/>
        <v>40967</v>
      </c>
      <c r="CG49" s="106">
        <f t="shared" si="28"/>
        <v>40995</v>
      </c>
      <c r="CH49" s="106">
        <f t="shared" si="28"/>
        <v>41023</v>
      </c>
      <c r="CI49" s="106">
        <f t="shared" si="28"/>
        <v>41058</v>
      </c>
      <c r="CJ49" s="106">
        <f t="shared" si="28"/>
        <v>41086</v>
      </c>
      <c r="CK49" s="106">
        <f t="shared" si="28"/>
        <v>41114</v>
      </c>
      <c r="CL49" s="106">
        <f t="shared" si="28"/>
        <v>41149</v>
      </c>
      <c r="CM49" s="106">
        <f t="shared" si="28"/>
        <v>41177</v>
      </c>
      <c r="CN49" s="106">
        <f t="shared" si="28"/>
        <v>41212</v>
      </c>
      <c r="CO49" s="106">
        <f t="shared" si="28"/>
        <v>41240</v>
      </c>
      <c r="CP49" s="106">
        <f t="shared" si="28"/>
        <v>41261</v>
      </c>
      <c r="CQ49" s="106">
        <f t="shared" si="28"/>
        <v>41303</v>
      </c>
      <c r="CR49" s="106">
        <f t="shared" si="28"/>
        <v>41331</v>
      </c>
      <c r="CS49" s="106">
        <v>41359</v>
      </c>
      <c r="CT49" s="106">
        <v>41387</v>
      </c>
      <c r="CU49" s="106">
        <v>41422</v>
      </c>
      <c r="CV49" s="106">
        <v>41450</v>
      </c>
      <c r="CW49" s="106">
        <v>41478</v>
      </c>
      <c r="CX49" s="106">
        <v>41513</v>
      </c>
      <c r="CY49" s="106">
        <v>41541</v>
      </c>
      <c r="CZ49" s="106">
        <v>41576</v>
      </c>
      <c r="DA49" s="106">
        <v>41604</v>
      </c>
      <c r="DB49" s="106">
        <v>41625</v>
      </c>
      <c r="DC49" s="127">
        <v>41660</v>
      </c>
      <c r="DD49" s="127">
        <v>41688</v>
      </c>
      <c r="DE49" s="127">
        <v>41723</v>
      </c>
      <c r="DF49" s="127">
        <v>41758</v>
      </c>
      <c r="DG49" s="127">
        <v>41786</v>
      </c>
      <c r="DH49" s="127">
        <v>41814</v>
      </c>
      <c r="DI49" s="127">
        <v>41842</v>
      </c>
      <c r="DJ49" s="127">
        <v>41877</v>
      </c>
      <c r="DK49" s="127">
        <v>41905</v>
      </c>
      <c r="DL49" s="127">
        <v>41940</v>
      </c>
      <c r="DM49" s="127">
        <v>41968</v>
      </c>
      <c r="DN49" s="127">
        <v>41989</v>
      </c>
      <c r="DO49" s="127">
        <v>42031</v>
      </c>
      <c r="DP49" s="127">
        <v>42059</v>
      </c>
      <c r="DQ49" s="127">
        <v>42087</v>
      </c>
      <c r="DR49" s="127">
        <v>42115</v>
      </c>
      <c r="DS49" s="127">
        <v>42150</v>
      </c>
      <c r="DT49" s="127">
        <v>42178</v>
      </c>
      <c r="DU49" s="127">
        <v>42206</v>
      </c>
      <c r="DV49" s="127">
        <v>42241</v>
      </c>
      <c r="DW49" s="127">
        <v>42269</v>
      </c>
      <c r="DX49" s="127">
        <v>42297</v>
      </c>
      <c r="DY49" s="127">
        <v>42325</v>
      </c>
      <c r="DZ49" s="127">
        <v>42353</v>
      </c>
      <c r="EA49" s="127">
        <f>+EA5</f>
        <v>42395</v>
      </c>
      <c r="EB49" s="127">
        <v>42423</v>
      </c>
      <c r="EC49" s="127">
        <v>42451</v>
      </c>
      <c r="ED49" s="127">
        <v>42486</v>
      </c>
      <c r="EE49" s="127">
        <v>42514</v>
      </c>
      <c r="EF49" s="127">
        <v>42542</v>
      </c>
      <c r="EG49" s="127">
        <v>42577</v>
      </c>
      <c r="EH49" s="127">
        <v>42605</v>
      </c>
      <c r="EI49" s="127">
        <v>42633</v>
      </c>
      <c r="EJ49" s="127">
        <v>42668</v>
      </c>
      <c r="EK49" s="127">
        <v>42696</v>
      </c>
      <c r="EL49" s="127">
        <v>42724</v>
      </c>
      <c r="EM49" s="127">
        <v>42759</v>
      </c>
      <c r="EN49" s="127">
        <v>42794</v>
      </c>
      <c r="EO49" s="127">
        <v>42822</v>
      </c>
      <c r="EP49" s="127">
        <v>42850</v>
      </c>
      <c r="EQ49" s="127">
        <v>42878</v>
      </c>
      <c r="ER49" s="127">
        <v>42906</v>
      </c>
      <c r="ES49" s="127">
        <v>42934</v>
      </c>
      <c r="ET49" s="127">
        <v>42969</v>
      </c>
      <c r="EU49" s="127">
        <v>42997</v>
      </c>
      <c r="EV49" s="127">
        <v>43032</v>
      </c>
      <c r="EW49" s="127">
        <v>43060</v>
      </c>
      <c r="EX49" s="127">
        <v>43088</v>
      </c>
      <c r="EY49" s="127">
        <v>43130</v>
      </c>
      <c r="EZ49" s="148">
        <v>43158</v>
      </c>
      <c r="FA49" s="148">
        <v>43186</v>
      </c>
      <c r="FB49" s="148">
        <v>43214</v>
      </c>
      <c r="FC49" s="148">
        <v>43242</v>
      </c>
      <c r="FD49" s="148">
        <v>43270</v>
      </c>
      <c r="FE49" s="148">
        <v>43305</v>
      </c>
      <c r="FF49" s="148">
        <v>43333</v>
      </c>
      <c r="FG49" s="148">
        <v>43361</v>
      </c>
      <c r="FH49" s="148">
        <v>43389</v>
      </c>
      <c r="FI49" s="148">
        <v>43424</v>
      </c>
      <c r="FJ49" s="148">
        <v>43452</v>
      </c>
      <c r="FK49" s="148">
        <v>43494</v>
      </c>
      <c r="FL49" s="148">
        <v>43522</v>
      </c>
      <c r="FM49" s="148">
        <v>43550</v>
      </c>
      <c r="FN49" s="148">
        <v>43585</v>
      </c>
      <c r="FO49" s="148">
        <v>43613</v>
      </c>
      <c r="FP49" s="148">
        <v>43641</v>
      </c>
      <c r="FQ49" s="148">
        <v>43669</v>
      </c>
      <c r="FR49" s="148">
        <v>43704</v>
      </c>
      <c r="FS49" s="148">
        <v>43732</v>
      </c>
      <c r="FT49" s="148">
        <v>43760</v>
      </c>
      <c r="FU49" s="148">
        <v>43788</v>
      </c>
      <c r="FV49" s="148">
        <v>43816</v>
      </c>
      <c r="FW49" s="148">
        <v>43858</v>
      </c>
      <c r="FX49" s="148">
        <v>43886</v>
      </c>
      <c r="FY49" s="148">
        <v>43914</v>
      </c>
      <c r="FZ49" s="148">
        <v>43949</v>
      </c>
      <c r="GA49" s="148">
        <v>43977</v>
      </c>
      <c r="GB49" s="148">
        <v>44005</v>
      </c>
      <c r="GC49" s="148">
        <v>44033</v>
      </c>
      <c r="GD49" s="148">
        <v>44068</v>
      </c>
      <c r="GE49" s="148">
        <v>44096</v>
      </c>
      <c r="GF49" s="148">
        <v>44124</v>
      </c>
      <c r="GG49" s="148">
        <v>44152</v>
      </c>
      <c r="GH49" s="148">
        <v>44180</v>
      </c>
      <c r="GI49" s="148">
        <v>44222</v>
      </c>
      <c r="GJ49" s="148">
        <v>44250</v>
      </c>
      <c r="GK49" s="148">
        <v>44278</v>
      </c>
      <c r="GL49" s="148">
        <v>44313</v>
      </c>
      <c r="GM49" s="148">
        <v>44341</v>
      </c>
      <c r="GN49" s="148">
        <v>44369</v>
      </c>
      <c r="GO49" s="148">
        <v>44404</v>
      </c>
      <c r="GP49" s="148">
        <v>44432</v>
      </c>
      <c r="GQ49" s="148">
        <v>44460</v>
      </c>
      <c r="GR49" s="148">
        <v>44488</v>
      </c>
      <c r="GS49" s="148">
        <v>44516</v>
      </c>
      <c r="GT49" s="148">
        <v>44544</v>
      </c>
      <c r="GU49" s="148">
        <v>44586</v>
      </c>
      <c r="GV49" s="148">
        <v>44614</v>
      </c>
      <c r="GW49" s="148">
        <v>44642</v>
      </c>
      <c r="GX49" s="148">
        <v>44677</v>
      </c>
      <c r="GY49" s="148">
        <v>44712</v>
      </c>
      <c r="GZ49" s="148">
        <v>44740</v>
      </c>
      <c r="HA49" s="148">
        <v>44754</v>
      </c>
      <c r="HB49" s="148">
        <v>44768</v>
      </c>
      <c r="HC49" s="148">
        <v>44803</v>
      </c>
      <c r="HD49" s="148">
        <v>44831</v>
      </c>
      <c r="HE49" s="148">
        <v>44859</v>
      </c>
      <c r="HF49" s="148">
        <v>44887</v>
      </c>
      <c r="HG49" s="148">
        <v>44915</v>
      </c>
      <c r="HH49" s="148">
        <v>44950</v>
      </c>
      <c r="HI49" s="148">
        <v>44985</v>
      </c>
      <c r="HJ49" s="148">
        <v>45013</v>
      </c>
      <c r="HK49" s="148">
        <v>45041</v>
      </c>
      <c r="HL49" s="148">
        <v>45069</v>
      </c>
      <c r="HM49" s="148">
        <v>45097</v>
      </c>
      <c r="HN49" s="148">
        <v>45132</v>
      </c>
      <c r="HO49" s="148">
        <v>45167</v>
      </c>
      <c r="HP49" s="148">
        <v>45195</v>
      </c>
      <c r="HQ49" s="148">
        <v>45223</v>
      </c>
      <c r="HR49" s="148">
        <v>45251</v>
      </c>
      <c r="HS49" s="148">
        <v>45279</v>
      </c>
      <c r="HT49" s="148">
        <v>45321</v>
      </c>
      <c r="HU49" s="148">
        <v>45345</v>
      </c>
      <c r="HV49" s="148">
        <v>45377</v>
      </c>
      <c r="HW49" s="148">
        <v>45405</v>
      </c>
      <c r="HX49" s="148">
        <v>45433</v>
      </c>
      <c r="HY49" s="148">
        <v>45461</v>
      </c>
      <c r="HZ49" s="148">
        <v>45496</v>
      </c>
      <c r="IA49" s="148">
        <v>45531</v>
      </c>
      <c r="IB49" s="148">
        <v>45559</v>
      </c>
      <c r="IC49" s="148">
        <v>45587</v>
      </c>
      <c r="ID49" s="148">
        <v>45615</v>
      </c>
      <c r="IE49" s="148">
        <v>45643</v>
      </c>
      <c r="IF49" s="148">
        <v>45685</v>
      </c>
      <c r="IG49" s="148">
        <v>45713</v>
      </c>
      <c r="IH49" s="148">
        <v>45741</v>
      </c>
      <c r="II49" s="148">
        <v>45776</v>
      </c>
    </row>
    <row r="50" spans="1:243" x14ac:dyDescent="0.2">
      <c r="A50" s="49"/>
      <c r="C50" s="50"/>
      <c r="E50" s="91">
        <v>0.02</v>
      </c>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8"/>
      <c r="BR50" s="98"/>
      <c r="BS50" s="98"/>
      <c r="BT50" s="98"/>
      <c r="BU50" s="98"/>
      <c r="BV50" s="98"/>
      <c r="BW50" s="98"/>
      <c r="BX50" s="98"/>
      <c r="BY50" s="98"/>
      <c r="BZ50" s="98"/>
      <c r="CA50" s="98"/>
      <c r="CB50" s="98"/>
      <c r="CC50" s="98"/>
      <c r="CD50" s="98"/>
      <c r="CE50" s="98"/>
      <c r="CF50" s="106"/>
      <c r="CG50" s="106"/>
      <c r="CH50" s="106"/>
      <c r="CI50" s="106"/>
      <c r="CJ50" s="106"/>
      <c r="CK50" s="106"/>
      <c r="CL50" s="106"/>
      <c r="CM50" s="106"/>
      <c r="CN50" s="106"/>
      <c r="CO50" s="106"/>
      <c r="CP50" s="106"/>
      <c r="CQ50" s="106"/>
      <c r="CR50" s="106"/>
      <c r="CS50" s="106"/>
      <c r="CT50" s="106"/>
      <c r="CU50" s="106"/>
      <c r="CV50" s="106"/>
      <c r="CW50" s="106"/>
      <c r="CX50" s="106"/>
      <c r="CY50" s="106"/>
      <c r="CZ50" s="106"/>
      <c r="DA50" s="106"/>
      <c r="DB50" s="106"/>
      <c r="DC50" s="127"/>
      <c r="DD50" s="127"/>
      <c r="DE50" s="127"/>
      <c r="DF50" s="127"/>
      <c r="DG50" s="127"/>
      <c r="DH50" s="127"/>
      <c r="DI50" s="127"/>
      <c r="DJ50" s="127"/>
      <c r="DK50" s="127"/>
      <c r="DL50" s="127"/>
      <c r="DM50" s="127"/>
      <c r="DN50" s="127"/>
      <c r="DO50" s="127"/>
      <c r="DP50" s="127"/>
      <c r="DQ50" s="127"/>
      <c r="DR50" s="127"/>
      <c r="DS50" s="127"/>
      <c r="DT50" s="127"/>
      <c r="DU50" s="127"/>
      <c r="DV50" s="127"/>
      <c r="DW50" s="127"/>
      <c r="DX50" s="127"/>
      <c r="DY50" s="127"/>
      <c r="DZ50" s="127"/>
      <c r="EA50" s="127"/>
      <c r="EB50" s="127"/>
      <c r="EC50" s="127"/>
      <c r="ED50" s="127"/>
      <c r="EE50" s="127"/>
      <c r="EF50" s="127"/>
      <c r="EG50" s="127"/>
      <c r="EH50" s="127"/>
      <c r="EI50" s="127"/>
      <c r="EJ50" s="127"/>
      <c r="EK50" s="127"/>
      <c r="EL50" s="127"/>
      <c r="EM50" s="127"/>
      <c r="EN50" s="127"/>
      <c r="EO50" s="127"/>
      <c r="EP50" s="127"/>
      <c r="EQ50" s="127"/>
      <c r="ER50" s="127"/>
      <c r="ES50" s="127"/>
      <c r="ET50" s="127"/>
      <c r="EU50" s="127"/>
      <c r="EV50" s="127"/>
      <c r="EW50" s="127"/>
      <c r="EX50" s="127"/>
      <c r="EY50" s="127"/>
      <c r="EZ50" s="148"/>
      <c r="FA50" s="148"/>
      <c r="FB50" s="148"/>
      <c r="FC50" s="148"/>
      <c r="FD50" s="148"/>
      <c r="FE50" s="148"/>
      <c r="FF50" s="148"/>
      <c r="FG50" s="148"/>
      <c r="FH50" s="148"/>
      <c r="FI50" s="148"/>
      <c r="FJ50" s="148"/>
      <c r="FK50" s="148"/>
      <c r="FL50" s="148"/>
      <c r="FM50" s="148"/>
      <c r="FN50" s="148"/>
      <c r="FO50" s="148"/>
      <c r="FP50" s="148"/>
      <c r="FQ50" s="148"/>
      <c r="FR50" s="148"/>
      <c r="FS50" s="148"/>
      <c r="FT50" s="148"/>
      <c r="FU50" s="148"/>
      <c r="FV50" s="148"/>
      <c r="FW50" s="148"/>
      <c r="FX50" s="148"/>
      <c r="FY50" s="148"/>
      <c r="FZ50" s="148"/>
      <c r="GA50" s="148"/>
      <c r="GB50" s="148"/>
      <c r="GC50" s="148"/>
      <c r="GD50" s="148"/>
      <c r="GE50" s="148"/>
      <c r="GF50" s="148"/>
      <c r="GG50" s="148"/>
      <c r="GH50" s="148"/>
      <c r="GI50" s="148"/>
      <c r="GJ50" s="148"/>
      <c r="GK50" s="148"/>
      <c r="GL50" s="148"/>
      <c r="GM50" s="148"/>
      <c r="GN50" s="148"/>
      <c r="GO50" s="148"/>
      <c r="GP50" s="148"/>
      <c r="GQ50" s="148"/>
      <c r="GR50" s="148"/>
      <c r="GS50" s="148"/>
      <c r="GT50" s="107">
        <f t="shared" ref="GT50:HC59" si="29">COUNTIF(GT$6:GT$41,$E50)</f>
        <v>0</v>
      </c>
      <c r="GU50" s="107">
        <f t="shared" si="29"/>
        <v>0</v>
      </c>
      <c r="GV50" s="107">
        <f t="shared" si="29"/>
        <v>0</v>
      </c>
      <c r="GW50" s="107">
        <f t="shared" si="29"/>
        <v>0</v>
      </c>
      <c r="GX50" s="107">
        <f t="shared" si="29"/>
        <v>0</v>
      </c>
      <c r="GY50" s="107">
        <f t="shared" si="29"/>
        <v>0</v>
      </c>
      <c r="GZ50" s="107">
        <f t="shared" si="29"/>
        <v>0</v>
      </c>
      <c r="HA50" s="107">
        <f t="shared" si="29"/>
        <v>9</v>
      </c>
      <c r="HB50" s="107">
        <f t="shared" si="29"/>
        <v>0</v>
      </c>
      <c r="HC50" s="107">
        <f t="shared" si="29"/>
        <v>0</v>
      </c>
      <c r="HD50" s="107">
        <f t="shared" ref="HD50:HM59" si="30">COUNTIF(HD$6:HD$41,$E50)</f>
        <v>0</v>
      </c>
      <c r="HE50" s="107">
        <f t="shared" si="30"/>
        <v>0</v>
      </c>
      <c r="HF50" s="107">
        <f t="shared" si="30"/>
        <v>0</v>
      </c>
      <c r="HG50" s="107">
        <f t="shared" si="30"/>
        <v>0</v>
      </c>
      <c r="HH50" s="107">
        <f t="shared" si="30"/>
        <v>0</v>
      </c>
      <c r="HI50" s="107">
        <f t="shared" si="30"/>
        <v>0</v>
      </c>
      <c r="HJ50" s="107">
        <f t="shared" si="30"/>
        <v>0</v>
      </c>
      <c r="HK50" s="107">
        <f t="shared" si="30"/>
        <v>0</v>
      </c>
      <c r="HL50" s="107">
        <f t="shared" si="30"/>
        <v>0</v>
      </c>
      <c r="HM50" s="107">
        <f t="shared" si="30"/>
        <v>0</v>
      </c>
      <c r="HN50" s="107">
        <f t="shared" ref="HN50:HW59" si="31">COUNTIF(HN$6:HN$41,$E50)</f>
        <v>0</v>
      </c>
      <c r="HO50" s="107">
        <f t="shared" si="31"/>
        <v>0</v>
      </c>
      <c r="HP50" s="107">
        <f t="shared" si="31"/>
        <v>0</v>
      </c>
      <c r="HQ50" s="107">
        <f t="shared" si="31"/>
        <v>0</v>
      </c>
      <c r="HR50" s="107">
        <f t="shared" si="31"/>
        <v>0</v>
      </c>
      <c r="HS50" s="107">
        <f t="shared" si="31"/>
        <v>0</v>
      </c>
      <c r="HT50" s="107">
        <f t="shared" si="31"/>
        <v>0</v>
      </c>
      <c r="HU50" s="107">
        <f t="shared" si="31"/>
        <v>0</v>
      </c>
      <c r="HV50" s="107">
        <f t="shared" si="31"/>
        <v>0</v>
      </c>
      <c r="HW50" s="107">
        <f t="shared" si="31"/>
        <v>0</v>
      </c>
      <c r="HX50" s="107">
        <f t="shared" ref="HX50:II59" si="32">COUNTIF(HX$6:HX$41,$E50)</f>
        <v>0</v>
      </c>
      <c r="HY50" s="107">
        <f t="shared" si="32"/>
        <v>0</v>
      </c>
      <c r="HZ50" s="107">
        <f t="shared" si="32"/>
        <v>0</v>
      </c>
      <c r="IA50" s="107">
        <f t="shared" si="32"/>
        <v>0</v>
      </c>
      <c r="IB50" s="107">
        <f t="shared" si="32"/>
        <v>0</v>
      </c>
      <c r="IC50" s="107">
        <f t="shared" si="32"/>
        <v>0</v>
      </c>
      <c r="ID50" s="107">
        <f t="shared" si="32"/>
        <v>0</v>
      </c>
      <c r="IE50" s="107">
        <f t="shared" si="32"/>
        <v>0</v>
      </c>
      <c r="IF50" s="107">
        <f t="shared" si="32"/>
        <v>0</v>
      </c>
      <c r="IG50" s="107">
        <f t="shared" si="32"/>
        <v>0</v>
      </c>
      <c r="IH50" s="107">
        <f t="shared" si="32"/>
        <v>0</v>
      </c>
      <c r="II50" s="107">
        <f t="shared" si="32"/>
        <v>0</v>
      </c>
    </row>
    <row r="51" spans="1:243" x14ac:dyDescent="0.2">
      <c r="E51" s="91">
        <v>1.8499999999999999E-2</v>
      </c>
      <c r="F51" s="107">
        <f t="shared" ref="F51:O52" si="33">COUNTIF(F$6:F$41,$E51)</f>
        <v>0</v>
      </c>
      <c r="G51" s="107">
        <f t="shared" si="33"/>
        <v>0</v>
      </c>
      <c r="H51" s="107">
        <f t="shared" si="33"/>
        <v>0</v>
      </c>
      <c r="I51" s="107">
        <f t="shared" si="33"/>
        <v>0</v>
      </c>
      <c r="J51" s="107">
        <f t="shared" si="33"/>
        <v>0</v>
      </c>
      <c r="K51" s="107">
        <f t="shared" si="33"/>
        <v>0</v>
      </c>
      <c r="L51" s="107">
        <f t="shared" si="33"/>
        <v>0</v>
      </c>
      <c r="M51" s="107">
        <f t="shared" si="33"/>
        <v>0</v>
      </c>
      <c r="N51" s="107">
        <f t="shared" si="33"/>
        <v>0</v>
      </c>
      <c r="O51" s="107">
        <f t="shared" si="33"/>
        <v>0</v>
      </c>
      <c r="P51" s="107">
        <f t="shared" ref="P51:Y52" si="34">COUNTIF(P$6:P$41,$E51)</f>
        <v>0</v>
      </c>
      <c r="Q51" s="107">
        <f t="shared" si="34"/>
        <v>0</v>
      </c>
      <c r="R51" s="107">
        <f t="shared" si="34"/>
        <v>0</v>
      </c>
      <c r="S51" s="107">
        <f t="shared" si="34"/>
        <v>0</v>
      </c>
      <c r="T51" s="107">
        <f t="shared" si="34"/>
        <v>0</v>
      </c>
      <c r="U51" s="107">
        <f t="shared" si="34"/>
        <v>0</v>
      </c>
      <c r="V51" s="107">
        <f t="shared" si="34"/>
        <v>0</v>
      </c>
      <c r="W51" s="107">
        <f t="shared" si="34"/>
        <v>0</v>
      </c>
      <c r="X51" s="107">
        <f t="shared" si="34"/>
        <v>0</v>
      </c>
      <c r="Y51" s="107">
        <f t="shared" si="34"/>
        <v>0</v>
      </c>
      <c r="Z51" s="107">
        <f t="shared" ref="Z51:AI52" si="35">COUNTIF(Z$6:Z$41,$E51)</f>
        <v>0</v>
      </c>
      <c r="AA51" s="107">
        <f t="shared" si="35"/>
        <v>0</v>
      </c>
      <c r="AB51" s="107">
        <f t="shared" si="35"/>
        <v>0</v>
      </c>
      <c r="AC51" s="107">
        <f t="shared" si="35"/>
        <v>0</v>
      </c>
      <c r="AD51" s="107">
        <f t="shared" si="35"/>
        <v>0</v>
      </c>
      <c r="AE51" s="107">
        <f t="shared" si="35"/>
        <v>0</v>
      </c>
      <c r="AF51" s="107">
        <f t="shared" si="35"/>
        <v>0</v>
      </c>
      <c r="AG51" s="107">
        <f t="shared" si="35"/>
        <v>0</v>
      </c>
      <c r="AH51" s="107">
        <f t="shared" si="35"/>
        <v>0</v>
      </c>
      <c r="AI51" s="107">
        <f t="shared" si="35"/>
        <v>0</v>
      </c>
      <c r="AJ51" s="107">
        <f t="shared" ref="AJ51:AS52" si="36">COUNTIF(AJ$6:AJ$41,$E51)</f>
        <v>0</v>
      </c>
      <c r="AK51" s="107">
        <f t="shared" si="36"/>
        <v>0</v>
      </c>
      <c r="AL51" s="107">
        <f t="shared" si="36"/>
        <v>0</v>
      </c>
      <c r="AM51" s="107">
        <f t="shared" si="36"/>
        <v>0</v>
      </c>
      <c r="AN51" s="107">
        <f t="shared" si="36"/>
        <v>0</v>
      </c>
      <c r="AO51" s="107">
        <f t="shared" si="36"/>
        <v>0</v>
      </c>
      <c r="AP51" s="107">
        <f t="shared" si="36"/>
        <v>0</v>
      </c>
      <c r="AQ51" s="107">
        <f t="shared" si="36"/>
        <v>0</v>
      </c>
      <c r="AR51" s="107">
        <f t="shared" si="36"/>
        <v>0</v>
      </c>
      <c r="AS51" s="107">
        <f t="shared" si="36"/>
        <v>0</v>
      </c>
      <c r="AT51" s="107">
        <f t="shared" ref="AT51:BC52" si="37">COUNTIF(AT$6:AT$41,$E51)</f>
        <v>0</v>
      </c>
      <c r="AU51" s="107">
        <f t="shared" si="37"/>
        <v>0</v>
      </c>
      <c r="AV51" s="107">
        <f t="shared" si="37"/>
        <v>0</v>
      </c>
      <c r="AW51" s="107">
        <f t="shared" si="37"/>
        <v>0</v>
      </c>
      <c r="AX51" s="107">
        <f t="shared" si="37"/>
        <v>0</v>
      </c>
      <c r="AY51" s="107">
        <f t="shared" si="37"/>
        <v>0</v>
      </c>
      <c r="AZ51" s="107">
        <f t="shared" si="37"/>
        <v>0</v>
      </c>
      <c r="BA51" s="107">
        <f t="shared" si="37"/>
        <v>0</v>
      </c>
      <c r="BB51" s="107">
        <f t="shared" si="37"/>
        <v>0</v>
      </c>
      <c r="BC51" s="107">
        <f t="shared" si="37"/>
        <v>0</v>
      </c>
      <c r="BD51" s="107">
        <f t="shared" ref="BD51:BM52" si="38">COUNTIF(BD$6:BD$41,$E51)</f>
        <v>0</v>
      </c>
      <c r="BE51" s="107">
        <f t="shared" si="38"/>
        <v>0</v>
      </c>
      <c r="BF51" s="107">
        <f t="shared" si="38"/>
        <v>0</v>
      </c>
      <c r="BG51" s="107">
        <f t="shared" si="38"/>
        <v>0</v>
      </c>
      <c r="BH51" s="107">
        <f t="shared" si="38"/>
        <v>0</v>
      </c>
      <c r="BI51" s="107">
        <f t="shared" si="38"/>
        <v>0</v>
      </c>
      <c r="BJ51" s="107">
        <f t="shared" si="38"/>
        <v>0</v>
      </c>
      <c r="BK51" s="107">
        <f t="shared" si="38"/>
        <v>0</v>
      </c>
      <c r="BL51" s="107">
        <f t="shared" si="38"/>
        <v>0</v>
      </c>
      <c r="BM51" s="107">
        <f t="shared" si="38"/>
        <v>0</v>
      </c>
      <c r="BN51" s="107">
        <f t="shared" ref="BN51:BW52" si="39">COUNTIF(BN$6:BN$41,$E51)</f>
        <v>0</v>
      </c>
      <c r="BO51" s="107">
        <f t="shared" si="39"/>
        <v>0</v>
      </c>
      <c r="BP51" s="107">
        <f t="shared" si="39"/>
        <v>0</v>
      </c>
      <c r="BQ51" s="107">
        <f t="shared" si="39"/>
        <v>0</v>
      </c>
      <c r="BR51" s="107">
        <f t="shared" si="39"/>
        <v>0</v>
      </c>
      <c r="BS51" s="107">
        <f t="shared" si="39"/>
        <v>0</v>
      </c>
      <c r="BT51" s="107">
        <f t="shared" si="39"/>
        <v>0</v>
      </c>
      <c r="BU51" s="107">
        <f t="shared" si="39"/>
        <v>0</v>
      </c>
      <c r="BV51" s="107">
        <f t="shared" si="39"/>
        <v>0</v>
      </c>
      <c r="BW51" s="107">
        <f t="shared" si="39"/>
        <v>0</v>
      </c>
      <c r="BX51" s="107">
        <f t="shared" ref="BX51:CG52" si="40">COUNTIF(BX$6:BX$41,$E51)</f>
        <v>0</v>
      </c>
      <c r="BY51" s="107">
        <f t="shared" si="40"/>
        <v>0</v>
      </c>
      <c r="BZ51" s="107">
        <f t="shared" si="40"/>
        <v>0</v>
      </c>
      <c r="CA51" s="107">
        <f t="shared" si="40"/>
        <v>0</v>
      </c>
      <c r="CB51" s="107">
        <f t="shared" si="40"/>
        <v>0</v>
      </c>
      <c r="CC51" s="107">
        <f t="shared" si="40"/>
        <v>0</v>
      </c>
      <c r="CD51" s="107">
        <f t="shared" si="40"/>
        <v>0</v>
      </c>
      <c r="CE51" s="107">
        <f t="shared" si="40"/>
        <v>0</v>
      </c>
      <c r="CF51" s="107">
        <f t="shared" si="40"/>
        <v>0</v>
      </c>
      <c r="CG51" s="107">
        <f t="shared" si="40"/>
        <v>0</v>
      </c>
      <c r="CH51" s="107">
        <f t="shared" ref="CH51:CQ52" si="41">COUNTIF(CH$6:CH$41,$E51)</f>
        <v>0</v>
      </c>
      <c r="CI51" s="107">
        <f t="shared" si="41"/>
        <v>0</v>
      </c>
      <c r="CJ51" s="107">
        <f t="shared" si="41"/>
        <v>0</v>
      </c>
      <c r="CK51" s="107">
        <f t="shared" si="41"/>
        <v>0</v>
      </c>
      <c r="CL51" s="107">
        <f t="shared" si="41"/>
        <v>0</v>
      </c>
      <c r="CM51" s="107">
        <f t="shared" si="41"/>
        <v>0</v>
      </c>
      <c r="CN51" s="107">
        <f t="shared" si="41"/>
        <v>0</v>
      </c>
      <c r="CO51" s="107">
        <f t="shared" si="41"/>
        <v>0</v>
      </c>
      <c r="CP51" s="107">
        <f t="shared" si="41"/>
        <v>0</v>
      </c>
      <c r="CQ51" s="107">
        <f t="shared" si="41"/>
        <v>0</v>
      </c>
      <c r="CR51" s="107">
        <f t="shared" ref="CR51:DA52" si="42">COUNTIF(CR$6:CR$41,$E51)</f>
        <v>0</v>
      </c>
      <c r="CS51" s="107">
        <f t="shared" si="42"/>
        <v>0</v>
      </c>
      <c r="CT51" s="107">
        <f t="shared" si="42"/>
        <v>0</v>
      </c>
      <c r="CU51" s="107">
        <f t="shared" si="42"/>
        <v>0</v>
      </c>
      <c r="CV51" s="107">
        <f t="shared" si="42"/>
        <v>0</v>
      </c>
      <c r="CW51" s="107">
        <f t="shared" si="42"/>
        <v>0</v>
      </c>
      <c r="CX51" s="107">
        <f t="shared" si="42"/>
        <v>0</v>
      </c>
      <c r="CY51" s="107">
        <f t="shared" si="42"/>
        <v>0</v>
      </c>
      <c r="CZ51" s="107">
        <f t="shared" si="42"/>
        <v>0</v>
      </c>
      <c r="DA51" s="107">
        <f t="shared" si="42"/>
        <v>0</v>
      </c>
      <c r="DB51" s="107">
        <f t="shared" ref="DB51:DK52" si="43">COUNTIF(DB$6:DB$41,$E51)</f>
        <v>0</v>
      </c>
      <c r="DC51" s="107">
        <f t="shared" si="43"/>
        <v>0</v>
      </c>
      <c r="DD51" s="107">
        <f t="shared" si="43"/>
        <v>0</v>
      </c>
      <c r="DE51" s="107">
        <f t="shared" si="43"/>
        <v>0</v>
      </c>
      <c r="DF51" s="107">
        <f t="shared" si="43"/>
        <v>0</v>
      </c>
      <c r="DG51" s="107">
        <f t="shared" si="43"/>
        <v>0</v>
      </c>
      <c r="DH51" s="107">
        <f t="shared" si="43"/>
        <v>0</v>
      </c>
      <c r="DI51" s="107">
        <f t="shared" si="43"/>
        <v>0</v>
      </c>
      <c r="DJ51" s="107">
        <f t="shared" si="43"/>
        <v>0</v>
      </c>
      <c r="DK51" s="107">
        <f t="shared" si="43"/>
        <v>0</v>
      </c>
      <c r="DL51" s="107">
        <f t="shared" ref="DL51:DU52" si="44">COUNTIF(DL$6:DL$41,$E51)</f>
        <v>0</v>
      </c>
      <c r="DM51" s="107">
        <f t="shared" si="44"/>
        <v>0</v>
      </c>
      <c r="DN51" s="107">
        <f t="shared" si="44"/>
        <v>0</v>
      </c>
      <c r="DO51" s="107">
        <f t="shared" si="44"/>
        <v>0</v>
      </c>
      <c r="DP51" s="107">
        <f t="shared" si="44"/>
        <v>0</v>
      </c>
      <c r="DQ51" s="107">
        <f t="shared" si="44"/>
        <v>0</v>
      </c>
      <c r="DR51" s="107">
        <f t="shared" si="44"/>
        <v>0</v>
      </c>
      <c r="DS51" s="107">
        <f t="shared" si="44"/>
        <v>0</v>
      </c>
      <c r="DT51" s="107">
        <f t="shared" si="44"/>
        <v>0</v>
      </c>
      <c r="DU51" s="107">
        <f t="shared" si="44"/>
        <v>0</v>
      </c>
      <c r="DV51" s="107">
        <f t="shared" ref="DV51:EE52" si="45">COUNTIF(DV$6:DV$41,$E51)</f>
        <v>0</v>
      </c>
      <c r="DW51" s="107">
        <f t="shared" si="45"/>
        <v>0</v>
      </c>
      <c r="DX51" s="107">
        <f t="shared" si="45"/>
        <v>0</v>
      </c>
      <c r="DY51" s="107">
        <f t="shared" si="45"/>
        <v>0</v>
      </c>
      <c r="DZ51" s="107">
        <f t="shared" si="45"/>
        <v>0</v>
      </c>
      <c r="EA51" s="107">
        <f t="shared" si="45"/>
        <v>0</v>
      </c>
      <c r="EB51" s="107">
        <f t="shared" si="45"/>
        <v>0</v>
      </c>
      <c r="EC51" s="107">
        <f t="shared" si="45"/>
        <v>0</v>
      </c>
      <c r="ED51" s="107">
        <f t="shared" si="45"/>
        <v>0</v>
      </c>
      <c r="EE51" s="107">
        <f t="shared" si="45"/>
        <v>0</v>
      </c>
      <c r="EF51" s="107">
        <f t="shared" ref="EF51:EO52" si="46">COUNTIF(EF$6:EF$41,$E51)</f>
        <v>0</v>
      </c>
      <c r="EG51" s="107">
        <f t="shared" si="46"/>
        <v>0</v>
      </c>
      <c r="EH51" s="107">
        <f t="shared" si="46"/>
        <v>0</v>
      </c>
      <c r="EI51" s="107">
        <f t="shared" si="46"/>
        <v>0</v>
      </c>
      <c r="EJ51" s="107">
        <f t="shared" si="46"/>
        <v>0</v>
      </c>
      <c r="EK51" s="107">
        <f t="shared" si="46"/>
        <v>0</v>
      </c>
      <c r="EL51" s="107">
        <f t="shared" si="46"/>
        <v>0</v>
      </c>
      <c r="EM51" s="107">
        <f t="shared" si="46"/>
        <v>0</v>
      </c>
      <c r="EN51" s="107">
        <f t="shared" si="46"/>
        <v>0</v>
      </c>
      <c r="EO51" s="107">
        <f t="shared" si="46"/>
        <v>0</v>
      </c>
      <c r="EP51" s="107">
        <f t="shared" ref="EP51:EY52" si="47">COUNTIF(EP$6:EP$41,$E51)</f>
        <v>0</v>
      </c>
      <c r="EQ51" s="107">
        <f t="shared" si="47"/>
        <v>0</v>
      </c>
      <c r="ER51" s="107">
        <f t="shared" si="47"/>
        <v>0</v>
      </c>
      <c r="ES51" s="107">
        <f t="shared" si="47"/>
        <v>0</v>
      </c>
      <c r="ET51" s="107">
        <f t="shared" si="47"/>
        <v>0</v>
      </c>
      <c r="EU51" s="107">
        <f t="shared" si="47"/>
        <v>0</v>
      </c>
      <c r="EV51" s="107">
        <f t="shared" si="47"/>
        <v>0</v>
      </c>
      <c r="EW51" s="107">
        <f t="shared" si="47"/>
        <v>0</v>
      </c>
      <c r="EX51" s="107">
        <f t="shared" si="47"/>
        <v>0</v>
      </c>
      <c r="EY51" s="107">
        <f t="shared" si="47"/>
        <v>0</v>
      </c>
      <c r="EZ51" s="107">
        <f t="shared" ref="EZ51:FI52" si="48">COUNTIF(EZ$6:EZ$41,$E51)</f>
        <v>0</v>
      </c>
      <c r="FA51" s="107">
        <f t="shared" si="48"/>
        <v>0</v>
      </c>
      <c r="FB51" s="107">
        <f t="shared" si="48"/>
        <v>0</v>
      </c>
      <c r="FC51" s="107">
        <f t="shared" si="48"/>
        <v>0</v>
      </c>
      <c r="FD51" s="107">
        <f t="shared" si="48"/>
        <v>0</v>
      </c>
      <c r="FE51" s="107">
        <f t="shared" si="48"/>
        <v>0</v>
      </c>
      <c r="FF51" s="107">
        <f t="shared" si="48"/>
        <v>0</v>
      </c>
      <c r="FG51" s="107">
        <f t="shared" si="48"/>
        <v>0</v>
      </c>
      <c r="FH51" s="107">
        <f t="shared" si="48"/>
        <v>0</v>
      </c>
      <c r="FI51" s="107">
        <f t="shared" si="48"/>
        <v>0</v>
      </c>
      <c r="FJ51" s="107">
        <f t="shared" ref="FJ51:FS52" si="49">COUNTIF(FJ$6:FJ$41,$E51)</f>
        <v>0</v>
      </c>
      <c r="FK51" s="107">
        <f t="shared" si="49"/>
        <v>0</v>
      </c>
      <c r="FL51" s="107">
        <f t="shared" si="49"/>
        <v>0</v>
      </c>
      <c r="FM51" s="107">
        <f t="shared" si="49"/>
        <v>0</v>
      </c>
      <c r="FN51" s="107">
        <f t="shared" si="49"/>
        <v>0</v>
      </c>
      <c r="FO51" s="107">
        <f t="shared" si="49"/>
        <v>0</v>
      </c>
      <c r="FP51" s="107">
        <f t="shared" si="49"/>
        <v>0</v>
      </c>
      <c r="FQ51" s="107">
        <f t="shared" si="49"/>
        <v>0</v>
      </c>
      <c r="FR51" s="107">
        <f t="shared" si="49"/>
        <v>0</v>
      </c>
      <c r="FS51" s="107">
        <f t="shared" si="49"/>
        <v>0</v>
      </c>
      <c r="FT51" s="107">
        <f t="shared" ref="FT51:GC52" si="50">COUNTIF(FT$6:FT$41,$E51)</f>
        <v>0</v>
      </c>
      <c r="FU51" s="107">
        <f t="shared" si="50"/>
        <v>0</v>
      </c>
      <c r="FV51" s="107">
        <f t="shared" si="50"/>
        <v>0</v>
      </c>
      <c r="FW51" s="107">
        <f t="shared" si="50"/>
        <v>0</v>
      </c>
      <c r="FX51" s="107">
        <f t="shared" si="50"/>
        <v>0</v>
      </c>
      <c r="FY51" s="107">
        <f t="shared" si="50"/>
        <v>0</v>
      </c>
      <c r="FZ51" s="107">
        <f t="shared" si="50"/>
        <v>0</v>
      </c>
      <c r="GA51" s="107">
        <f t="shared" si="50"/>
        <v>0</v>
      </c>
      <c r="GB51" s="107">
        <f t="shared" si="50"/>
        <v>0</v>
      </c>
      <c r="GC51" s="107">
        <f t="shared" si="50"/>
        <v>0</v>
      </c>
      <c r="GD51" s="107">
        <f t="shared" ref="GD51:GM52" si="51">COUNTIF(GD$6:GD$41,$E51)</f>
        <v>0</v>
      </c>
      <c r="GE51" s="107">
        <f t="shared" si="51"/>
        <v>0</v>
      </c>
      <c r="GF51" s="107">
        <f t="shared" si="51"/>
        <v>0</v>
      </c>
      <c r="GG51" s="107">
        <f t="shared" si="51"/>
        <v>0</v>
      </c>
      <c r="GH51" s="107">
        <f t="shared" si="51"/>
        <v>0</v>
      </c>
      <c r="GI51" s="107">
        <f t="shared" si="51"/>
        <v>0</v>
      </c>
      <c r="GJ51" s="107">
        <f t="shared" si="51"/>
        <v>0</v>
      </c>
      <c r="GK51" s="107">
        <f t="shared" si="51"/>
        <v>0</v>
      </c>
      <c r="GL51" s="107">
        <f t="shared" si="51"/>
        <v>0</v>
      </c>
      <c r="GM51" s="107">
        <f t="shared" si="51"/>
        <v>0</v>
      </c>
      <c r="GN51" s="107">
        <f t="shared" ref="GN51:GS52" si="52">COUNTIF(GN$6:GN$41,$E51)</f>
        <v>0</v>
      </c>
      <c r="GO51" s="107">
        <f t="shared" si="52"/>
        <v>0</v>
      </c>
      <c r="GP51" s="107">
        <f t="shared" si="52"/>
        <v>0</v>
      </c>
      <c r="GQ51" s="107">
        <f t="shared" si="52"/>
        <v>0</v>
      </c>
      <c r="GR51" s="107">
        <f t="shared" si="52"/>
        <v>0</v>
      </c>
      <c r="GS51" s="107">
        <f t="shared" si="52"/>
        <v>0</v>
      </c>
      <c r="GT51" s="107">
        <f t="shared" si="29"/>
        <v>0</v>
      </c>
      <c r="GU51" s="107">
        <f t="shared" si="29"/>
        <v>0</v>
      </c>
      <c r="GV51" s="107">
        <f t="shared" si="29"/>
        <v>0</v>
      </c>
      <c r="GW51" s="107">
        <f t="shared" si="29"/>
        <v>0</v>
      </c>
      <c r="GX51" s="107">
        <f t="shared" si="29"/>
        <v>0</v>
      </c>
      <c r="GY51" s="107">
        <f t="shared" si="29"/>
        <v>0</v>
      </c>
      <c r="GZ51" s="107">
        <f t="shared" si="29"/>
        <v>9</v>
      </c>
      <c r="HA51" s="107">
        <f t="shared" si="29"/>
        <v>0</v>
      </c>
      <c r="HB51" s="107">
        <f t="shared" si="29"/>
        <v>0</v>
      </c>
      <c r="HC51" s="107">
        <f t="shared" si="29"/>
        <v>0</v>
      </c>
      <c r="HD51" s="107">
        <f t="shared" si="30"/>
        <v>0</v>
      </c>
      <c r="HE51" s="107">
        <f t="shared" si="30"/>
        <v>0</v>
      </c>
      <c r="HF51" s="107">
        <f t="shared" si="30"/>
        <v>0</v>
      </c>
      <c r="HG51" s="107">
        <f t="shared" si="30"/>
        <v>0</v>
      </c>
      <c r="HH51" s="107">
        <f t="shared" si="30"/>
        <v>0</v>
      </c>
      <c r="HI51" s="107">
        <f t="shared" si="30"/>
        <v>0</v>
      </c>
      <c r="HJ51" s="107">
        <f t="shared" si="30"/>
        <v>0</v>
      </c>
      <c r="HK51" s="107">
        <f t="shared" si="30"/>
        <v>0</v>
      </c>
      <c r="HL51" s="107">
        <f t="shared" si="30"/>
        <v>0</v>
      </c>
      <c r="HM51" s="107">
        <f t="shared" si="30"/>
        <v>0</v>
      </c>
      <c r="HN51" s="107">
        <f t="shared" si="31"/>
        <v>0</v>
      </c>
      <c r="HO51" s="107">
        <f t="shared" si="31"/>
        <v>0</v>
      </c>
      <c r="HP51" s="107">
        <f t="shared" si="31"/>
        <v>0</v>
      </c>
      <c r="HQ51" s="107">
        <f t="shared" si="31"/>
        <v>0</v>
      </c>
      <c r="HR51" s="107">
        <f t="shared" si="31"/>
        <v>0</v>
      </c>
      <c r="HS51" s="107">
        <f t="shared" si="31"/>
        <v>0</v>
      </c>
      <c r="HT51" s="107">
        <f t="shared" si="31"/>
        <v>0</v>
      </c>
      <c r="HU51" s="107">
        <f t="shared" si="31"/>
        <v>0</v>
      </c>
      <c r="HV51" s="107">
        <f t="shared" si="31"/>
        <v>0</v>
      </c>
      <c r="HW51" s="107">
        <f t="shared" si="31"/>
        <v>0</v>
      </c>
      <c r="HX51" s="107">
        <f t="shared" si="32"/>
        <v>0</v>
      </c>
      <c r="HY51" s="107">
        <f t="shared" si="32"/>
        <v>0</v>
      </c>
      <c r="HZ51" s="107">
        <f t="shared" si="32"/>
        <v>0</v>
      </c>
      <c r="IA51" s="107">
        <f t="shared" si="32"/>
        <v>0</v>
      </c>
      <c r="IB51" s="107">
        <f t="shared" si="32"/>
        <v>0</v>
      </c>
      <c r="IC51" s="107">
        <f t="shared" si="32"/>
        <v>0</v>
      </c>
      <c r="ID51" s="107">
        <f t="shared" si="32"/>
        <v>0</v>
      </c>
      <c r="IE51" s="107">
        <f t="shared" si="32"/>
        <v>0</v>
      </c>
      <c r="IF51" s="107">
        <f t="shared" si="32"/>
        <v>0</v>
      </c>
      <c r="IG51" s="107">
        <f t="shared" si="32"/>
        <v>0</v>
      </c>
      <c r="IH51" s="107">
        <f t="shared" si="32"/>
        <v>0</v>
      </c>
      <c r="II51" s="107">
        <f t="shared" si="32"/>
        <v>0</v>
      </c>
    </row>
    <row r="52" spans="1:243" x14ac:dyDescent="0.2">
      <c r="E52" s="91">
        <v>1.2500000000000001E-2</v>
      </c>
      <c r="F52" s="107">
        <f t="shared" si="33"/>
        <v>0</v>
      </c>
      <c r="G52" s="107">
        <f t="shared" si="33"/>
        <v>0</v>
      </c>
      <c r="H52" s="107">
        <f t="shared" si="33"/>
        <v>0</v>
      </c>
      <c r="I52" s="107">
        <f t="shared" si="33"/>
        <v>0</v>
      </c>
      <c r="J52" s="107">
        <f t="shared" si="33"/>
        <v>0</v>
      </c>
      <c r="K52" s="107">
        <f t="shared" si="33"/>
        <v>0</v>
      </c>
      <c r="L52" s="107">
        <f t="shared" si="33"/>
        <v>0</v>
      </c>
      <c r="M52" s="107">
        <f t="shared" si="33"/>
        <v>0</v>
      </c>
      <c r="N52" s="107">
        <f t="shared" si="33"/>
        <v>0</v>
      </c>
      <c r="O52" s="107">
        <f t="shared" si="33"/>
        <v>0</v>
      </c>
      <c r="P52" s="107">
        <f t="shared" si="34"/>
        <v>0</v>
      </c>
      <c r="Q52" s="107">
        <f t="shared" si="34"/>
        <v>0</v>
      </c>
      <c r="R52" s="107">
        <f t="shared" si="34"/>
        <v>0</v>
      </c>
      <c r="S52" s="107">
        <f t="shared" si="34"/>
        <v>0</v>
      </c>
      <c r="T52" s="107">
        <f t="shared" si="34"/>
        <v>0</v>
      </c>
      <c r="U52" s="107">
        <f t="shared" si="34"/>
        <v>0</v>
      </c>
      <c r="V52" s="107">
        <f t="shared" si="34"/>
        <v>0</v>
      </c>
      <c r="W52" s="107">
        <f t="shared" si="34"/>
        <v>0</v>
      </c>
      <c r="X52" s="107">
        <f t="shared" si="34"/>
        <v>0</v>
      </c>
      <c r="Y52" s="107">
        <f t="shared" si="34"/>
        <v>0</v>
      </c>
      <c r="Z52" s="107">
        <f t="shared" si="35"/>
        <v>0</v>
      </c>
      <c r="AA52" s="107">
        <f t="shared" si="35"/>
        <v>0</v>
      </c>
      <c r="AB52" s="107">
        <f t="shared" si="35"/>
        <v>0</v>
      </c>
      <c r="AC52" s="107">
        <f t="shared" si="35"/>
        <v>0</v>
      </c>
      <c r="AD52" s="107">
        <f t="shared" si="35"/>
        <v>0</v>
      </c>
      <c r="AE52" s="107">
        <f t="shared" si="35"/>
        <v>0</v>
      </c>
      <c r="AF52" s="107">
        <f t="shared" si="35"/>
        <v>0</v>
      </c>
      <c r="AG52" s="107">
        <f t="shared" si="35"/>
        <v>0</v>
      </c>
      <c r="AH52" s="107">
        <f t="shared" si="35"/>
        <v>0</v>
      </c>
      <c r="AI52" s="107">
        <f t="shared" si="35"/>
        <v>0</v>
      </c>
      <c r="AJ52" s="107">
        <f t="shared" si="36"/>
        <v>0</v>
      </c>
      <c r="AK52" s="107">
        <f t="shared" si="36"/>
        <v>0</v>
      </c>
      <c r="AL52" s="107">
        <f t="shared" si="36"/>
        <v>0</v>
      </c>
      <c r="AM52" s="107">
        <f t="shared" si="36"/>
        <v>0</v>
      </c>
      <c r="AN52" s="107">
        <f t="shared" si="36"/>
        <v>0</v>
      </c>
      <c r="AO52" s="107">
        <f t="shared" si="36"/>
        <v>0</v>
      </c>
      <c r="AP52" s="107">
        <f t="shared" si="36"/>
        <v>0</v>
      </c>
      <c r="AQ52" s="107">
        <f t="shared" si="36"/>
        <v>0</v>
      </c>
      <c r="AR52" s="107">
        <f t="shared" si="36"/>
        <v>0</v>
      </c>
      <c r="AS52" s="107">
        <f t="shared" si="36"/>
        <v>0</v>
      </c>
      <c r="AT52" s="107">
        <f t="shared" si="37"/>
        <v>0</v>
      </c>
      <c r="AU52" s="107">
        <f t="shared" si="37"/>
        <v>0</v>
      </c>
      <c r="AV52" s="107">
        <f t="shared" si="37"/>
        <v>0</v>
      </c>
      <c r="AW52" s="107">
        <f t="shared" si="37"/>
        <v>0</v>
      </c>
      <c r="AX52" s="107">
        <f t="shared" si="37"/>
        <v>0</v>
      </c>
      <c r="AY52" s="107">
        <f t="shared" si="37"/>
        <v>0</v>
      </c>
      <c r="AZ52" s="107">
        <f t="shared" si="37"/>
        <v>0</v>
      </c>
      <c r="BA52" s="107">
        <f t="shared" si="37"/>
        <v>0</v>
      </c>
      <c r="BB52" s="107">
        <f t="shared" si="37"/>
        <v>0</v>
      </c>
      <c r="BC52" s="107">
        <f t="shared" si="37"/>
        <v>0</v>
      </c>
      <c r="BD52" s="107">
        <f t="shared" si="38"/>
        <v>0</v>
      </c>
      <c r="BE52" s="107">
        <f t="shared" si="38"/>
        <v>0</v>
      </c>
      <c r="BF52" s="107">
        <f t="shared" si="38"/>
        <v>0</v>
      </c>
      <c r="BG52" s="107">
        <f t="shared" si="38"/>
        <v>0</v>
      </c>
      <c r="BH52" s="107">
        <f t="shared" si="38"/>
        <v>0</v>
      </c>
      <c r="BI52" s="107">
        <f t="shared" si="38"/>
        <v>0</v>
      </c>
      <c r="BJ52" s="107">
        <f t="shared" si="38"/>
        <v>0</v>
      </c>
      <c r="BK52" s="107">
        <f t="shared" si="38"/>
        <v>0</v>
      </c>
      <c r="BL52" s="107">
        <f t="shared" si="38"/>
        <v>0</v>
      </c>
      <c r="BM52" s="107">
        <f t="shared" si="38"/>
        <v>0</v>
      </c>
      <c r="BN52" s="107">
        <f t="shared" si="39"/>
        <v>0</v>
      </c>
      <c r="BO52" s="107">
        <f t="shared" si="39"/>
        <v>0</v>
      </c>
      <c r="BP52" s="107">
        <f t="shared" si="39"/>
        <v>0</v>
      </c>
      <c r="BQ52" s="107">
        <f t="shared" si="39"/>
        <v>0</v>
      </c>
      <c r="BR52" s="107">
        <f t="shared" si="39"/>
        <v>0</v>
      </c>
      <c r="BS52" s="107">
        <f t="shared" si="39"/>
        <v>0</v>
      </c>
      <c r="BT52" s="107">
        <f t="shared" si="39"/>
        <v>0</v>
      </c>
      <c r="BU52" s="107">
        <f t="shared" si="39"/>
        <v>0</v>
      </c>
      <c r="BV52" s="107">
        <f t="shared" si="39"/>
        <v>0</v>
      </c>
      <c r="BW52" s="107">
        <f t="shared" si="39"/>
        <v>0</v>
      </c>
      <c r="BX52" s="107">
        <f t="shared" si="40"/>
        <v>0</v>
      </c>
      <c r="BY52" s="107">
        <f t="shared" si="40"/>
        <v>0</v>
      </c>
      <c r="BZ52" s="107">
        <f t="shared" si="40"/>
        <v>0</v>
      </c>
      <c r="CA52" s="107">
        <f t="shared" si="40"/>
        <v>0</v>
      </c>
      <c r="CB52" s="107">
        <f t="shared" si="40"/>
        <v>0</v>
      </c>
      <c r="CC52" s="107">
        <f t="shared" si="40"/>
        <v>0</v>
      </c>
      <c r="CD52" s="107">
        <f t="shared" si="40"/>
        <v>0</v>
      </c>
      <c r="CE52" s="107">
        <f t="shared" si="40"/>
        <v>0</v>
      </c>
      <c r="CF52" s="107">
        <f t="shared" si="40"/>
        <v>0</v>
      </c>
      <c r="CG52" s="107">
        <f t="shared" si="40"/>
        <v>0</v>
      </c>
      <c r="CH52" s="107">
        <f t="shared" si="41"/>
        <v>0</v>
      </c>
      <c r="CI52" s="107">
        <f t="shared" si="41"/>
        <v>0</v>
      </c>
      <c r="CJ52" s="107">
        <f t="shared" si="41"/>
        <v>0</v>
      </c>
      <c r="CK52" s="107">
        <f t="shared" si="41"/>
        <v>0</v>
      </c>
      <c r="CL52" s="107">
        <f t="shared" si="41"/>
        <v>0</v>
      </c>
      <c r="CM52" s="107">
        <f t="shared" si="41"/>
        <v>0</v>
      </c>
      <c r="CN52" s="107">
        <f t="shared" si="41"/>
        <v>0</v>
      </c>
      <c r="CO52" s="107">
        <f t="shared" si="41"/>
        <v>0</v>
      </c>
      <c r="CP52" s="107">
        <f t="shared" si="41"/>
        <v>0</v>
      </c>
      <c r="CQ52" s="107">
        <f t="shared" si="41"/>
        <v>0</v>
      </c>
      <c r="CR52" s="107">
        <f t="shared" si="42"/>
        <v>0</v>
      </c>
      <c r="CS52" s="107">
        <f t="shared" si="42"/>
        <v>0</v>
      </c>
      <c r="CT52" s="107">
        <f t="shared" si="42"/>
        <v>0</v>
      </c>
      <c r="CU52" s="107">
        <f t="shared" si="42"/>
        <v>0</v>
      </c>
      <c r="CV52" s="107">
        <f t="shared" si="42"/>
        <v>0</v>
      </c>
      <c r="CW52" s="107">
        <f t="shared" si="42"/>
        <v>0</v>
      </c>
      <c r="CX52" s="107">
        <f t="shared" si="42"/>
        <v>0</v>
      </c>
      <c r="CY52" s="107">
        <f t="shared" si="42"/>
        <v>0</v>
      </c>
      <c r="CZ52" s="107">
        <f t="shared" si="42"/>
        <v>0</v>
      </c>
      <c r="DA52" s="107">
        <f t="shared" si="42"/>
        <v>0</v>
      </c>
      <c r="DB52" s="107">
        <f t="shared" si="43"/>
        <v>0</v>
      </c>
      <c r="DC52" s="107">
        <f t="shared" si="43"/>
        <v>0</v>
      </c>
      <c r="DD52" s="107">
        <f t="shared" si="43"/>
        <v>0</v>
      </c>
      <c r="DE52" s="107">
        <f t="shared" si="43"/>
        <v>0</v>
      </c>
      <c r="DF52" s="107">
        <f t="shared" si="43"/>
        <v>0</v>
      </c>
      <c r="DG52" s="107">
        <f t="shared" si="43"/>
        <v>0</v>
      </c>
      <c r="DH52" s="107">
        <f t="shared" si="43"/>
        <v>0</v>
      </c>
      <c r="DI52" s="107">
        <f t="shared" si="43"/>
        <v>0</v>
      </c>
      <c r="DJ52" s="107">
        <f t="shared" si="43"/>
        <v>0</v>
      </c>
      <c r="DK52" s="107">
        <f t="shared" si="43"/>
        <v>0</v>
      </c>
      <c r="DL52" s="107">
        <f t="shared" si="44"/>
        <v>0</v>
      </c>
      <c r="DM52" s="107">
        <f t="shared" si="44"/>
        <v>0</v>
      </c>
      <c r="DN52" s="107">
        <f t="shared" si="44"/>
        <v>0</v>
      </c>
      <c r="DO52" s="107">
        <f t="shared" si="44"/>
        <v>0</v>
      </c>
      <c r="DP52" s="107">
        <f t="shared" si="44"/>
        <v>0</v>
      </c>
      <c r="DQ52" s="107">
        <f t="shared" si="44"/>
        <v>0</v>
      </c>
      <c r="DR52" s="107">
        <f t="shared" si="44"/>
        <v>0</v>
      </c>
      <c r="DS52" s="107">
        <f t="shared" si="44"/>
        <v>0</v>
      </c>
      <c r="DT52" s="107">
        <f t="shared" si="44"/>
        <v>0</v>
      </c>
      <c r="DU52" s="107">
        <f t="shared" si="44"/>
        <v>0</v>
      </c>
      <c r="DV52" s="107">
        <f t="shared" si="45"/>
        <v>0</v>
      </c>
      <c r="DW52" s="107">
        <f t="shared" si="45"/>
        <v>0</v>
      </c>
      <c r="DX52" s="107">
        <f t="shared" si="45"/>
        <v>0</v>
      </c>
      <c r="DY52" s="107">
        <f t="shared" si="45"/>
        <v>0</v>
      </c>
      <c r="DZ52" s="107">
        <f t="shared" si="45"/>
        <v>0</v>
      </c>
      <c r="EA52" s="107">
        <f t="shared" si="45"/>
        <v>0</v>
      </c>
      <c r="EB52" s="107">
        <f t="shared" si="45"/>
        <v>0</v>
      </c>
      <c r="EC52" s="107">
        <f t="shared" si="45"/>
        <v>0</v>
      </c>
      <c r="ED52" s="107">
        <f t="shared" si="45"/>
        <v>0</v>
      </c>
      <c r="EE52" s="107">
        <f t="shared" si="45"/>
        <v>0</v>
      </c>
      <c r="EF52" s="107">
        <f t="shared" si="46"/>
        <v>0</v>
      </c>
      <c r="EG52" s="107">
        <f t="shared" si="46"/>
        <v>0</v>
      </c>
      <c r="EH52" s="107">
        <f t="shared" si="46"/>
        <v>0</v>
      </c>
      <c r="EI52" s="107">
        <f t="shared" si="46"/>
        <v>0</v>
      </c>
      <c r="EJ52" s="107">
        <f t="shared" si="46"/>
        <v>0</v>
      </c>
      <c r="EK52" s="107">
        <f t="shared" si="46"/>
        <v>0</v>
      </c>
      <c r="EL52" s="107">
        <f t="shared" si="46"/>
        <v>0</v>
      </c>
      <c r="EM52" s="107">
        <f t="shared" si="46"/>
        <v>0</v>
      </c>
      <c r="EN52" s="107">
        <f t="shared" si="46"/>
        <v>0</v>
      </c>
      <c r="EO52" s="107">
        <f t="shared" si="46"/>
        <v>0</v>
      </c>
      <c r="EP52" s="107">
        <f t="shared" si="47"/>
        <v>0</v>
      </c>
      <c r="EQ52" s="107">
        <f t="shared" si="47"/>
        <v>0</v>
      </c>
      <c r="ER52" s="107">
        <f t="shared" si="47"/>
        <v>0</v>
      </c>
      <c r="ES52" s="107">
        <f t="shared" si="47"/>
        <v>0</v>
      </c>
      <c r="ET52" s="107">
        <f t="shared" si="47"/>
        <v>0</v>
      </c>
      <c r="EU52" s="107">
        <f t="shared" si="47"/>
        <v>0</v>
      </c>
      <c r="EV52" s="107">
        <f t="shared" si="47"/>
        <v>0</v>
      </c>
      <c r="EW52" s="107">
        <f t="shared" si="47"/>
        <v>0</v>
      </c>
      <c r="EX52" s="107">
        <f t="shared" si="47"/>
        <v>0</v>
      </c>
      <c r="EY52" s="107">
        <f t="shared" si="47"/>
        <v>0</v>
      </c>
      <c r="EZ52" s="107">
        <f t="shared" si="48"/>
        <v>0</v>
      </c>
      <c r="FA52" s="107">
        <f t="shared" si="48"/>
        <v>0</v>
      </c>
      <c r="FB52" s="107">
        <f t="shared" si="48"/>
        <v>0</v>
      </c>
      <c r="FC52" s="107">
        <f t="shared" si="48"/>
        <v>0</v>
      </c>
      <c r="FD52" s="107">
        <f t="shared" si="48"/>
        <v>0</v>
      </c>
      <c r="FE52" s="107">
        <f t="shared" si="48"/>
        <v>0</v>
      </c>
      <c r="FF52" s="107">
        <f t="shared" si="48"/>
        <v>0</v>
      </c>
      <c r="FG52" s="107">
        <f t="shared" si="48"/>
        <v>0</v>
      </c>
      <c r="FH52" s="107">
        <f t="shared" si="48"/>
        <v>0</v>
      </c>
      <c r="FI52" s="107">
        <f t="shared" si="48"/>
        <v>0</v>
      </c>
      <c r="FJ52" s="107">
        <f t="shared" si="49"/>
        <v>0</v>
      </c>
      <c r="FK52" s="107">
        <f t="shared" si="49"/>
        <v>0</v>
      </c>
      <c r="FL52" s="107">
        <f t="shared" si="49"/>
        <v>0</v>
      </c>
      <c r="FM52" s="107">
        <f t="shared" si="49"/>
        <v>0</v>
      </c>
      <c r="FN52" s="107">
        <f t="shared" si="49"/>
        <v>0</v>
      </c>
      <c r="FO52" s="107">
        <f t="shared" si="49"/>
        <v>0</v>
      </c>
      <c r="FP52" s="107">
        <f t="shared" si="49"/>
        <v>0</v>
      </c>
      <c r="FQ52" s="107">
        <f t="shared" si="49"/>
        <v>0</v>
      </c>
      <c r="FR52" s="107">
        <f t="shared" si="49"/>
        <v>0</v>
      </c>
      <c r="FS52" s="107">
        <f t="shared" si="49"/>
        <v>0</v>
      </c>
      <c r="FT52" s="107">
        <f t="shared" si="50"/>
        <v>0</v>
      </c>
      <c r="FU52" s="107">
        <f t="shared" si="50"/>
        <v>0</v>
      </c>
      <c r="FV52" s="107">
        <f t="shared" si="50"/>
        <v>0</v>
      </c>
      <c r="FW52" s="107">
        <f t="shared" si="50"/>
        <v>0</v>
      </c>
      <c r="FX52" s="107">
        <f t="shared" si="50"/>
        <v>0</v>
      </c>
      <c r="FY52" s="107">
        <f t="shared" si="50"/>
        <v>0</v>
      </c>
      <c r="FZ52" s="107">
        <f t="shared" si="50"/>
        <v>0</v>
      </c>
      <c r="GA52" s="107">
        <f t="shared" si="50"/>
        <v>0</v>
      </c>
      <c r="GB52" s="107">
        <f t="shared" si="50"/>
        <v>0</v>
      </c>
      <c r="GC52" s="107">
        <f t="shared" si="50"/>
        <v>0</v>
      </c>
      <c r="GD52" s="107">
        <f t="shared" si="51"/>
        <v>0</v>
      </c>
      <c r="GE52" s="107">
        <f t="shared" si="51"/>
        <v>0</v>
      </c>
      <c r="GF52" s="107">
        <f t="shared" si="51"/>
        <v>0</v>
      </c>
      <c r="GG52" s="107">
        <f t="shared" si="51"/>
        <v>0</v>
      </c>
      <c r="GH52" s="107">
        <f t="shared" si="51"/>
        <v>0</v>
      </c>
      <c r="GI52" s="107">
        <f t="shared" si="51"/>
        <v>0</v>
      </c>
      <c r="GJ52" s="107">
        <f t="shared" si="51"/>
        <v>0</v>
      </c>
      <c r="GK52" s="107">
        <f t="shared" si="51"/>
        <v>0</v>
      </c>
      <c r="GL52" s="107">
        <f t="shared" si="51"/>
        <v>0</v>
      </c>
      <c r="GM52" s="107">
        <f t="shared" si="51"/>
        <v>0</v>
      </c>
      <c r="GN52" s="107">
        <f t="shared" si="52"/>
        <v>0</v>
      </c>
      <c r="GO52" s="107">
        <f t="shared" si="52"/>
        <v>0</v>
      </c>
      <c r="GP52" s="107">
        <f t="shared" si="52"/>
        <v>0</v>
      </c>
      <c r="GQ52" s="107">
        <f t="shared" si="52"/>
        <v>0</v>
      </c>
      <c r="GR52" s="107">
        <f t="shared" si="52"/>
        <v>0</v>
      </c>
      <c r="GS52" s="107">
        <f t="shared" si="52"/>
        <v>0</v>
      </c>
      <c r="GT52" s="107">
        <f t="shared" si="29"/>
        <v>0</v>
      </c>
      <c r="GU52" s="107">
        <f t="shared" si="29"/>
        <v>0</v>
      </c>
      <c r="GV52" s="107">
        <f t="shared" si="29"/>
        <v>0</v>
      </c>
      <c r="GW52" s="107">
        <f t="shared" si="29"/>
        <v>0</v>
      </c>
      <c r="GX52" s="107">
        <f t="shared" si="29"/>
        <v>0</v>
      </c>
      <c r="GY52" s="107">
        <f t="shared" si="29"/>
        <v>0</v>
      </c>
      <c r="GZ52" s="107">
        <f t="shared" si="29"/>
        <v>0</v>
      </c>
      <c r="HA52" s="107">
        <f t="shared" si="29"/>
        <v>0</v>
      </c>
      <c r="HB52" s="107">
        <f t="shared" si="29"/>
        <v>0</v>
      </c>
      <c r="HC52" s="107">
        <f t="shared" si="29"/>
        <v>0</v>
      </c>
      <c r="HD52" s="107">
        <f t="shared" si="30"/>
        <v>9</v>
      </c>
      <c r="HE52" s="107">
        <f t="shared" si="30"/>
        <v>0</v>
      </c>
      <c r="HF52" s="107">
        <f t="shared" si="30"/>
        <v>0</v>
      </c>
      <c r="HG52" s="107">
        <f t="shared" si="30"/>
        <v>0</v>
      </c>
      <c r="HH52" s="107">
        <f t="shared" si="30"/>
        <v>0</v>
      </c>
      <c r="HI52" s="107">
        <f t="shared" si="30"/>
        <v>0</v>
      </c>
      <c r="HJ52" s="107">
        <f t="shared" si="30"/>
        <v>0</v>
      </c>
      <c r="HK52" s="107">
        <f t="shared" si="30"/>
        <v>0</v>
      </c>
      <c r="HL52" s="107">
        <f t="shared" si="30"/>
        <v>0</v>
      </c>
      <c r="HM52" s="107">
        <f t="shared" si="30"/>
        <v>0</v>
      </c>
      <c r="HN52" s="107">
        <f t="shared" si="31"/>
        <v>0</v>
      </c>
      <c r="HO52" s="107">
        <f t="shared" si="31"/>
        <v>0</v>
      </c>
      <c r="HP52" s="107">
        <f t="shared" si="31"/>
        <v>0</v>
      </c>
      <c r="HQ52" s="107">
        <f t="shared" si="31"/>
        <v>0</v>
      </c>
      <c r="HR52" s="107">
        <f t="shared" si="31"/>
        <v>0</v>
      </c>
      <c r="HS52" s="107">
        <f t="shared" si="31"/>
        <v>0</v>
      </c>
      <c r="HT52" s="107">
        <f t="shared" si="31"/>
        <v>0</v>
      </c>
      <c r="HU52" s="107">
        <f t="shared" si="31"/>
        <v>0</v>
      </c>
      <c r="HV52" s="107">
        <f t="shared" si="31"/>
        <v>0</v>
      </c>
      <c r="HW52" s="107">
        <f t="shared" si="31"/>
        <v>0</v>
      </c>
      <c r="HX52" s="107">
        <f t="shared" si="32"/>
        <v>0</v>
      </c>
      <c r="HY52" s="107">
        <f t="shared" si="32"/>
        <v>0</v>
      </c>
      <c r="HZ52" s="107">
        <f t="shared" si="32"/>
        <v>0</v>
      </c>
      <c r="IA52" s="107">
        <f t="shared" si="32"/>
        <v>0</v>
      </c>
      <c r="IB52" s="107">
        <f t="shared" si="32"/>
        <v>0</v>
      </c>
      <c r="IC52" s="107">
        <f t="shared" si="32"/>
        <v>0</v>
      </c>
      <c r="ID52" s="107">
        <f t="shared" si="32"/>
        <v>0</v>
      </c>
      <c r="IE52" s="107">
        <f t="shared" si="32"/>
        <v>0</v>
      </c>
      <c r="IF52" s="107">
        <f t="shared" si="32"/>
        <v>0</v>
      </c>
      <c r="IG52" s="107">
        <f t="shared" si="32"/>
        <v>0</v>
      </c>
      <c r="IH52" s="107">
        <f t="shared" si="32"/>
        <v>0</v>
      </c>
      <c r="II52" s="107">
        <f t="shared" si="32"/>
        <v>0</v>
      </c>
    </row>
    <row r="53" spans="1:243" x14ac:dyDescent="0.2">
      <c r="A53" s="151"/>
      <c r="B53" s="151"/>
      <c r="E53" s="91">
        <v>0.01</v>
      </c>
      <c r="F53" s="2">
        <f t="shared" ref="F53:O55" si="53">COUNTIF(F$6:F$38,$E53)</f>
        <v>0</v>
      </c>
      <c r="G53" s="2">
        <f t="shared" si="53"/>
        <v>0</v>
      </c>
      <c r="H53" s="2">
        <f t="shared" si="53"/>
        <v>0</v>
      </c>
      <c r="I53" s="2">
        <f t="shared" si="53"/>
        <v>0</v>
      </c>
      <c r="J53" s="2">
        <f t="shared" si="53"/>
        <v>0</v>
      </c>
      <c r="K53" s="2">
        <f t="shared" si="53"/>
        <v>0</v>
      </c>
      <c r="L53" s="2">
        <f t="shared" si="53"/>
        <v>0</v>
      </c>
      <c r="M53" s="2">
        <f t="shared" si="53"/>
        <v>0</v>
      </c>
      <c r="N53" s="2">
        <f t="shared" si="53"/>
        <v>0</v>
      </c>
      <c r="O53" s="2">
        <f t="shared" si="53"/>
        <v>0</v>
      </c>
      <c r="P53" s="2">
        <f t="shared" ref="P53:Y55" si="54">COUNTIF(P$6:P$38,$E53)</f>
        <v>0</v>
      </c>
      <c r="Q53" s="2">
        <f t="shared" si="54"/>
        <v>0</v>
      </c>
      <c r="R53" s="2">
        <f t="shared" si="54"/>
        <v>0</v>
      </c>
      <c r="S53" s="2">
        <f t="shared" si="54"/>
        <v>0</v>
      </c>
      <c r="T53" s="2">
        <f t="shared" si="54"/>
        <v>0</v>
      </c>
      <c r="U53" s="2">
        <f t="shared" si="54"/>
        <v>0</v>
      </c>
      <c r="V53" s="2">
        <f t="shared" si="54"/>
        <v>0</v>
      </c>
      <c r="W53" s="2">
        <f t="shared" si="54"/>
        <v>0</v>
      </c>
      <c r="X53" s="2">
        <f t="shared" si="54"/>
        <v>0</v>
      </c>
      <c r="Y53" s="2">
        <f t="shared" si="54"/>
        <v>0</v>
      </c>
      <c r="Z53" s="2">
        <f t="shared" ref="Z53:AI55" si="55">COUNTIF(Z$6:Z$38,$E53)</f>
        <v>0</v>
      </c>
      <c r="AA53" s="2">
        <f t="shared" si="55"/>
        <v>0</v>
      </c>
      <c r="AB53" s="2">
        <f t="shared" si="55"/>
        <v>0</v>
      </c>
      <c r="AC53" s="2">
        <f t="shared" si="55"/>
        <v>0</v>
      </c>
      <c r="AD53" s="2">
        <f t="shared" si="55"/>
        <v>0</v>
      </c>
      <c r="AE53" s="2">
        <f t="shared" si="55"/>
        <v>0</v>
      </c>
      <c r="AF53" s="2">
        <f t="shared" si="55"/>
        <v>0</v>
      </c>
      <c r="AG53" s="2">
        <f t="shared" si="55"/>
        <v>0</v>
      </c>
      <c r="AH53" s="2">
        <f t="shared" si="55"/>
        <v>0</v>
      </c>
      <c r="AI53" s="2">
        <f t="shared" si="55"/>
        <v>0</v>
      </c>
      <c r="AJ53" s="2">
        <f t="shared" ref="AJ53:AS55" si="56">COUNTIF(AJ$6:AJ$38,$E53)</f>
        <v>0</v>
      </c>
      <c r="AK53" s="2">
        <f t="shared" si="56"/>
        <v>0</v>
      </c>
      <c r="AL53" s="2">
        <f t="shared" si="56"/>
        <v>0</v>
      </c>
      <c r="AM53" s="2">
        <f t="shared" si="56"/>
        <v>0</v>
      </c>
      <c r="AN53" s="2">
        <f t="shared" si="56"/>
        <v>0</v>
      </c>
      <c r="AO53" s="2">
        <f t="shared" si="56"/>
        <v>0</v>
      </c>
      <c r="AP53" s="2">
        <f t="shared" si="56"/>
        <v>0</v>
      </c>
      <c r="AQ53" s="2">
        <f t="shared" si="56"/>
        <v>0</v>
      </c>
      <c r="AR53" s="2">
        <f t="shared" si="56"/>
        <v>0</v>
      </c>
      <c r="AS53" s="2">
        <f t="shared" si="56"/>
        <v>0</v>
      </c>
      <c r="AT53" s="2">
        <f t="shared" ref="AT53:BC55" si="57">COUNTIF(AT$6:AT$38,$E53)</f>
        <v>0</v>
      </c>
      <c r="AU53" s="2">
        <f t="shared" si="57"/>
        <v>0</v>
      </c>
      <c r="AV53" s="2">
        <f t="shared" si="57"/>
        <v>0</v>
      </c>
      <c r="AW53" s="2">
        <f t="shared" si="57"/>
        <v>3</v>
      </c>
      <c r="AX53" s="2">
        <f t="shared" si="57"/>
        <v>0</v>
      </c>
      <c r="AY53" s="2">
        <f t="shared" si="57"/>
        <v>0</v>
      </c>
      <c r="AZ53" s="2">
        <f t="shared" si="57"/>
        <v>0</v>
      </c>
      <c r="BA53" s="2">
        <f t="shared" si="57"/>
        <v>0</v>
      </c>
      <c r="BB53" s="2">
        <f t="shared" si="57"/>
        <v>0</v>
      </c>
      <c r="BC53" s="2">
        <f t="shared" si="57"/>
        <v>0</v>
      </c>
      <c r="BD53" s="2">
        <f t="shared" ref="BD53:BM55" si="58">COUNTIF(BD$6:BD$38,$E53)</f>
        <v>0</v>
      </c>
      <c r="BE53" s="2">
        <f t="shared" si="58"/>
        <v>0</v>
      </c>
      <c r="BF53" s="2">
        <f t="shared" si="58"/>
        <v>0</v>
      </c>
      <c r="BG53" s="2">
        <f t="shared" si="58"/>
        <v>0</v>
      </c>
      <c r="BH53" s="2">
        <f t="shared" si="58"/>
        <v>0</v>
      </c>
      <c r="BI53" s="2">
        <f t="shared" si="58"/>
        <v>0</v>
      </c>
      <c r="BJ53" s="2">
        <f t="shared" si="58"/>
        <v>0</v>
      </c>
      <c r="BK53" s="2">
        <f t="shared" si="58"/>
        <v>0</v>
      </c>
      <c r="BL53" s="2">
        <f t="shared" si="58"/>
        <v>0</v>
      </c>
      <c r="BM53" s="2">
        <f t="shared" si="58"/>
        <v>0</v>
      </c>
      <c r="BN53" s="2">
        <f t="shared" ref="BN53:BW55" si="59">COUNTIF(BN$6:BN$38,$E53)</f>
        <v>0</v>
      </c>
      <c r="BO53" s="2">
        <f t="shared" si="59"/>
        <v>0</v>
      </c>
      <c r="BP53" s="2">
        <f t="shared" si="59"/>
        <v>0</v>
      </c>
      <c r="BQ53" s="2">
        <f t="shared" si="59"/>
        <v>0</v>
      </c>
      <c r="BR53" s="2">
        <f t="shared" si="59"/>
        <v>0</v>
      </c>
      <c r="BS53" s="2">
        <f t="shared" si="59"/>
        <v>0</v>
      </c>
      <c r="BT53" s="2">
        <f t="shared" si="59"/>
        <v>0</v>
      </c>
      <c r="BU53" s="2">
        <f t="shared" si="59"/>
        <v>0</v>
      </c>
      <c r="BV53" s="2">
        <f t="shared" si="59"/>
        <v>0</v>
      </c>
      <c r="BW53" s="2">
        <f t="shared" si="59"/>
        <v>0</v>
      </c>
      <c r="BX53" s="2">
        <f t="shared" ref="BX53:CG55" si="60">COUNTIF(BX$6:BX$38,$E53)</f>
        <v>0</v>
      </c>
      <c r="BY53" s="2">
        <f t="shared" si="60"/>
        <v>0</v>
      </c>
      <c r="BZ53" s="2">
        <f t="shared" si="60"/>
        <v>0</v>
      </c>
      <c r="CA53" s="2">
        <f t="shared" si="60"/>
        <v>0</v>
      </c>
      <c r="CB53" s="2">
        <f t="shared" si="60"/>
        <v>0</v>
      </c>
      <c r="CC53" s="2">
        <f t="shared" si="60"/>
        <v>0</v>
      </c>
      <c r="CD53" s="2">
        <f t="shared" si="60"/>
        <v>0</v>
      </c>
      <c r="CE53" s="2">
        <f t="shared" si="60"/>
        <v>0</v>
      </c>
      <c r="CF53" s="107">
        <f t="shared" si="60"/>
        <v>0</v>
      </c>
      <c r="CG53" s="107">
        <f t="shared" si="60"/>
        <v>0</v>
      </c>
      <c r="CH53" s="107">
        <f t="shared" ref="CH53:CQ55" si="61">COUNTIF(CH$6:CH$38,$E53)</f>
        <v>0</v>
      </c>
      <c r="CI53" s="107">
        <f t="shared" si="61"/>
        <v>0</v>
      </c>
      <c r="CJ53" s="107">
        <f t="shared" si="61"/>
        <v>0</v>
      </c>
      <c r="CK53" s="107">
        <f t="shared" si="61"/>
        <v>0</v>
      </c>
      <c r="CL53" s="107">
        <f t="shared" si="61"/>
        <v>0</v>
      </c>
      <c r="CM53" s="107">
        <f t="shared" si="61"/>
        <v>0</v>
      </c>
      <c r="CN53" s="107">
        <f t="shared" si="61"/>
        <v>0</v>
      </c>
      <c r="CO53" s="107">
        <f t="shared" si="61"/>
        <v>0</v>
      </c>
      <c r="CP53" s="107">
        <f t="shared" si="61"/>
        <v>0</v>
      </c>
      <c r="CQ53" s="107">
        <f t="shared" si="61"/>
        <v>0</v>
      </c>
      <c r="CR53" s="107">
        <f t="shared" ref="CR53:CY55" si="62">COUNTIF(CR$6:CR$38,$E53)</f>
        <v>0</v>
      </c>
      <c r="CS53" s="107">
        <f t="shared" si="62"/>
        <v>0</v>
      </c>
      <c r="CT53" s="107">
        <f t="shared" si="62"/>
        <v>0</v>
      </c>
      <c r="CU53" s="107">
        <f t="shared" si="62"/>
        <v>0</v>
      </c>
      <c r="CV53" s="107">
        <f t="shared" si="62"/>
        <v>0</v>
      </c>
      <c r="CW53" s="107">
        <f t="shared" si="62"/>
        <v>0</v>
      </c>
      <c r="CX53" s="107">
        <f t="shared" si="62"/>
        <v>0</v>
      </c>
      <c r="CY53" s="107">
        <f t="shared" si="62"/>
        <v>0</v>
      </c>
      <c r="CZ53" s="107">
        <f t="shared" ref="CZ53:DA57" si="63">COUNTIF(CZ$6:CZ$41,$E53)</f>
        <v>0</v>
      </c>
      <c r="DA53" s="107">
        <f t="shared" si="63"/>
        <v>0</v>
      </c>
      <c r="DB53" s="107">
        <f>COUNTIF(DB$6:DB$38,$E53)</f>
        <v>0</v>
      </c>
      <c r="DC53" s="107">
        <f>COUNTIF(DC$6:DC$38,$E53)</f>
        <v>0</v>
      </c>
      <c r="DD53" s="107">
        <f t="shared" ref="DD53:DM57" si="64">COUNTIF(DD$6:DD$41,$E53)</f>
        <v>0</v>
      </c>
      <c r="DE53" s="107">
        <f t="shared" si="64"/>
        <v>0</v>
      </c>
      <c r="DF53" s="107">
        <f t="shared" si="64"/>
        <v>0</v>
      </c>
      <c r="DG53" s="107">
        <f t="shared" si="64"/>
        <v>0</v>
      </c>
      <c r="DH53" s="107">
        <f t="shared" si="64"/>
        <v>0</v>
      </c>
      <c r="DI53" s="107">
        <f t="shared" si="64"/>
        <v>0</v>
      </c>
      <c r="DJ53" s="107">
        <f t="shared" si="64"/>
        <v>0</v>
      </c>
      <c r="DK53" s="107">
        <f t="shared" si="64"/>
        <v>0</v>
      </c>
      <c r="DL53" s="107">
        <f t="shared" si="64"/>
        <v>0</v>
      </c>
      <c r="DM53" s="107">
        <f t="shared" si="64"/>
        <v>0</v>
      </c>
      <c r="DN53" s="107">
        <f t="shared" ref="DN53:DW57" si="65">COUNTIF(DN$6:DN$41,$E53)</f>
        <v>0</v>
      </c>
      <c r="DO53" s="107">
        <f t="shared" si="65"/>
        <v>0</v>
      </c>
      <c r="DP53" s="107">
        <f t="shared" si="65"/>
        <v>0</v>
      </c>
      <c r="DQ53" s="107">
        <f t="shared" si="65"/>
        <v>0</v>
      </c>
      <c r="DR53" s="107">
        <f t="shared" si="65"/>
        <v>0</v>
      </c>
      <c r="DS53" s="107">
        <f t="shared" si="65"/>
        <v>0</v>
      </c>
      <c r="DT53" s="107">
        <f t="shared" si="65"/>
        <v>0</v>
      </c>
      <c r="DU53" s="107">
        <f t="shared" si="65"/>
        <v>0</v>
      </c>
      <c r="DV53" s="107">
        <f t="shared" si="65"/>
        <v>0</v>
      </c>
      <c r="DW53" s="107">
        <f t="shared" si="65"/>
        <v>0</v>
      </c>
      <c r="DX53" s="107">
        <f t="shared" ref="DX53:EG57" si="66">COUNTIF(DX$6:DX$41,$E53)</f>
        <v>0</v>
      </c>
      <c r="DY53" s="107">
        <f t="shared" si="66"/>
        <v>0</v>
      </c>
      <c r="DZ53" s="107">
        <f t="shared" si="66"/>
        <v>0</v>
      </c>
      <c r="EA53" s="107">
        <f t="shared" si="66"/>
        <v>0</v>
      </c>
      <c r="EB53" s="107">
        <f t="shared" si="66"/>
        <v>0</v>
      </c>
      <c r="EC53" s="107">
        <f t="shared" si="66"/>
        <v>0</v>
      </c>
      <c r="ED53" s="107">
        <f t="shared" si="66"/>
        <v>0</v>
      </c>
      <c r="EE53" s="107">
        <f t="shared" si="66"/>
        <v>0</v>
      </c>
      <c r="EF53" s="107">
        <f t="shared" si="66"/>
        <v>0</v>
      </c>
      <c r="EG53" s="107">
        <f t="shared" si="66"/>
        <v>0</v>
      </c>
      <c r="EH53" s="107">
        <f t="shared" ref="EH53:EQ57" si="67">COUNTIF(EH$6:EH$41,$E53)</f>
        <v>0</v>
      </c>
      <c r="EI53" s="107">
        <f t="shared" si="67"/>
        <v>0</v>
      </c>
      <c r="EJ53" s="107">
        <f t="shared" si="67"/>
        <v>0</v>
      </c>
      <c r="EK53" s="107">
        <f t="shared" si="67"/>
        <v>0</v>
      </c>
      <c r="EL53" s="107">
        <f t="shared" si="67"/>
        <v>0</v>
      </c>
      <c r="EM53" s="107">
        <f t="shared" si="67"/>
        <v>0</v>
      </c>
      <c r="EN53" s="107">
        <f t="shared" si="67"/>
        <v>0</v>
      </c>
      <c r="EO53" s="107">
        <f t="shared" si="67"/>
        <v>0</v>
      </c>
      <c r="EP53" s="107">
        <f t="shared" si="67"/>
        <v>0</v>
      </c>
      <c r="EQ53" s="107">
        <f t="shared" si="67"/>
        <v>0</v>
      </c>
      <c r="ER53" s="107">
        <f t="shared" ref="ER53:FA57" si="68">COUNTIF(ER$6:ER$41,$E53)</f>
        <v>0</v>
      </c>
      <c r="ES53" s="107">
        <f t="shared" si="68"/>
        <v>0</v>
      </c>
      <c r="ET53" s="107">
        <f t="shared" si="68"/>
        <v>0</v>
      </c>
      <c r="EU53" s="107">
        <f t="shared" si="68"/>
        <v>0</v>
      </c>
      <c r="EV53" s="107">
        <f t="shared" si="68"/>
        <v>0</v>
      </c>
      <c r="EW53" s="107">
        <f t="shared" si="68"/>
        <v>0</v>
      </c>
      <c r="EX53" s="107">
        <f t="shared" si="68"/>
        <v>0</v>
      </c>
      <c r="EY53" s="107">
        <f t="shared" si="68"/>
        <v>0</v>
      </c>
      <c r="EZ53" s="107">
        <f t="shared" si="68"/>
        <v>0</v>
      </c>
      <c r="FA53" s="107">
        <f t="shared" si="68"/>
        <v>0</v>
      </c>
      <c r="FB53" s="107">
        <f t="shared" ref="FB53:FK57" si="69">COUNTIF(FB$6:FB$41,$E53)</f>
        <v>0</v>
      </c>
      <c r="FC53" s="107">
        <f t="shared" si="69"/>
        <v>0</v>
      </c>
      <c r="FD53" s="107">
        <f t="shared" si="69"/>
        <v>0</v>
      </c>
      <c r="FE53" s="107">
        <f t="shared" si="69"/>
        <v>0</v>
      </c>
      <c r="FF53" s="107">
        <f t="shared" si="69"/>
        <v>0</v>
      </c>
      <c r="FG53" s="107">
        <f t="shared" si="69"/>
        <v>0</v>
      </c>
      <c r="FH53" s="107">
        <f t="shared" si="69"/>
        <v>0</v>
      </c>
      <c r="FI53" s="107">
        <f t="shared" si="69"/>
        <v>0</v>
      </c>
      <c r="FJ53" s="107">
        <f t="shared" si="69"/>
        <v>0</v>
      </c>
      <c r="FK53" s="107">
        <f t="shared" si="69"/>
        <v>0</v>
      </c>
      <c r="FL53" s="107">
        <f t="shared" ref="FL53:FU57" si="70">COUNTIF(FL$6:FL$41,$E53)</f>
        <v>0</v>
      </c>
      <c r="FM53" s="107">
        <f t="shared" si="70"/>
        <v>0</v>
      </c>
      <c r="FN53" s="107">
        <f t="shared" si="70"/>
        <v>0</v>
      </c>
      <c r="FO53" s="107">
        <f t="shared" si="70"/>
        <v>0</v>
      </c>
      <c r="FP53" s="107">
        <f t="shared" si="70"/>
        <v>0</v>
      </c>
      <c r="FQ53" s="107">
        <f t="shared" si="70"/>
        <v>0</v>
      </c>
      <c r="FR53" s="107">
        <f t="shared" si="70"/>
        <v>0</v>
      </c>
      <c r="FS53" s="107">
        <f t="shared" si="70"/>
        <v>0</v>
      </c>
      <c r="FT53" s="107">
        <f t="shared" si="70"/>
        <v>0</v>
      </c>
      <c r="FU53" s="107">
        <f t="shared" si="70"/>
        <v>0</v>
      </c>
      <c r="FV53" s="107">
        <f t="shared" ref="FV53:GE57" si="71">COUNTIF(FV$6:FV$41,$E53)</f>
        <v>0</v>
      </c>
      <c r="FW53" s="107">
        <f t="shared" si="71"/>
        <v>0</v>
      </c>
      <c r="FX53" s="107">
        <f t="shared" si="71"/>
        <v>0</v>
      </c>
      <c r="FY53" s="107">
        <f t="shared" si="71"/>
        <v>0</v>
      </c>
      <c r="FZ53" s="107">
        <f t="shared" si="71"/>
        <v>0</v>
      </c>
      <c r="GA53" s="107">
        <f t="shared" si="71"/>
        <v>0</v>
      </c>
      <c r="GB53" s="107">
        <f t="shared" si="71"/>
        <v>0</v>
      </c>
      <c r="GC53" s="107">
        <f t="shared" si="71"/>
        <v>0</v>
      </c>
      <c r="GD53" s="107">
        <f t="shared" si="71"/>
        <v>0</v>
      </c>
      <c r="GE53" s="107">
        <f t="shared" si="71"/>
        <v>0</v>
      </c>
      <c r="GF53" s="107">
        <f t="shared" ref="GF53:GS57" si="72">COUNTIF(GF$6:GF$41,$E53)</f>
        <v>0</v>
      </c>
      <c r="GG53" s="107">
        <f t="shared" si="72"/>
        <v>0</v>
      </c>
      <c r="GH53" s="107">
        <f t="shared" si="72"/>
        <v>0</v>
      </c>
      <c r="GI53" s="107">
        <f t="shared" si="72"/>
        <v>0</v>
      </c>
      <c r="GJ53" s="107">
        <f t="shared" si="72"/>
        <v>0</v>
      </c>
      <c r="GK53" s="107">
        <f t="shared" si="72"/>
        <v>0</v>
      </c>
      <c r="GL53" s="107">
        <f t="shared" si="72"/>
        <v>0</v>
      </c>
      <c r="GM53" s="107">
        <f t="shared" si="72"/>
        <v>0</v>
      </c>
      <c r="GN53" s="107">
        <f t="shared" si="72"/>
        <v>0</v>
      </c>
      <c r="GO53" s="107">
        <f t="shared" si="72"/>
        <v>0</v>
      </c>
      <c r="GP53" s="107">
        <f t="shared" si="72"/>
        <v>0</v>
      </c>
      <c r="GQ53" s="107">
        <f t="shared" si="72"/>
        <v>0</v>
      </c>
      <c r="GR53" s="107">
        <f t="shared" si="72"/>
        <v>0</v>
      </c>
      <c r="GS53" s="107">
        <f t="shared" si="72"/>
        <v>0</v>
      </c>
      <c r="GT53" s="107">
        <f t="shared" si="29"/>
        <v>0</v>
      </c>
      <c r="GU53" s="107">
        <f t="shared" si="29"/>
        <v>0</v>
      </c>
      <c r="GV53" s="107">
        <f t="shared" si="29"/>
        <v>0</v>
      </c>
      <c r="GW53" s="107">
        <f t="shared" si="29"/>
        <v>8</v>
      </c>
      <c r="GX53" s="107">
        <f t="shared" si="29"/>
        <v>8</v>
      </c>
      <c r="GY53" s="107">
        <f t="shared" si="29"/>
        <v>0</v>
      </c>
      <c r="GZ53" s="107">
        <f t="shared" si="29"/>
        <v>0</v>
      </c>
      <c r="HA53" s="107">
        <f t="shared" si="29"/>
        <v>0</v>
      </c>
      <c r="HB53" s="107">
        <f t="shared" si="29"/>
        <v>8</v>
      </c>
      <c r="HC53" s="107">
        <f t="shared" si="29"/>
        <v>7</v>
      </c>
      <c r="HD53" s="107">
        <f t="shared" si="30"/>
        <v>0</v>
      </c>
      <c r="HE53" s="107">
        <f t="shared" si="30"/>
        <v>0</v>
      </c>
      <c r="HF53" s="107">
        <f t="shared" si="30"/>
        <v>0</v>
      </c>
      <c r="HG53" s="107">
        <f t="shared" si="30"/>
        <v>0</v>
      </c>
      <c r="HH53" s="107">
        <f t="shared" si="30"/>
        <v>0</v>
      </c>
      <c r="HI53" s="107">
        <f t="shared" si="30"/>
        <v>0</v>
      </c>
      <c r="HJ53" s="107">
        <f t="shared" si="30"/>
        <v>0</v>
      </c>
      <c r="HK53" s="107">
        <f t="shared" si="30"/>
        <v>0</v>
      </c>
      <c r="HL53" s="107">
        <f t="shared" si="30"/>
        <v>0</v>
      </c>
      <c r="HM53" s="107">
        <f t="shared" si="30"/>
        <v>0</v>
      </c>
      <c r="HN53" s="107">
        <f t="shared" si="31"/>
        <v>0</v>
      </c>
      <c r="HO53" s="107">
        <f t="shared" si="31"/>
        <v>0</v>
      </c>
      <c r="HP53" s="107">
        <f t="shared" si="31"/>
        <v>0</v>
      </c>
      <c r="HQ53" s="107">
        <f t="shared" si="31"/>
        <v>0</v>
      </c>
      <c r="HR53" s="107">
        <f t="shared" si="31"/>
        <v>0</v>
      </c>
      <c r="HS53" s="107">
        <f t="shared" si="31"/>
        <v>0</v>
      </c>
      <c r="HT53" s="107">
        <f t="shared" si="31"/>
        <v>0</v>
      </c>
      <c r="HU53" s="107">
        <f t="shared" si="31"/>
        <v>0</v>
      </c>
      <c r="HV53" s="107">
        <f t="shared" si="31"/>
        <v>0</v>
      </c>
      <c r="HW53" s="107">
        <f t="shared" si="31"/>
        <v>0</v>
      </c>
      <c r="HX53" s="107">
        <f t="shared" si="32"/>
        <v>0</v>
      </c>
      <c r="HY53" s="107">
        <f t="shared" si="32"/>
        <v>0</v>
      </c>
      <c r="HZ53" s="107">
        <f t="shared" si="32"/>
        <v>0</v>
      </c>
      <c r="IA53" s="107">
        <f t="shared" si="32"/>
        <v>0</v>
      </c>
      <c r="IB53" s="107">
        <f t="shared" si="32"/>
        <v>0</v>
      </c>
      <c r="IC53" s="107">
        <f t="shared" si="32"/>
        <v>0</v>
      </c>
      <c r="ID53" s="107">
        <f t="shared" si="32"/>
        <v>0</v>
      </c>
      <c r="IE53" s="107">
        <f t="shared" si="32"/>
        <v>0</v>
      </c>
      <c r="IF53" s="107">
        <f t="shared" si="32"/>
        <v>0</v>
      </c>
      <c r="IG53" s="107">
        <f t="shared" si="32"/>
        <v>0</v>
      </c>
      <c r="IH53" s="107">
        <f t="shared" si="32"/>
        <v>0</v>
      </c>
      <c r="II53" s="107">
        <f t="shared" si="32"/>
        <v>0</v>
      </c>
    </row>
    <row r="54" spans="1:243" ht="15" customHeight="1" x14ac:dyDescent="0.2">
      <c r="A54" s="9"/>
      <c r="E54" s="91">
        <v>7.4999999999999997E-3</v>
      </c>
      <c r="F54" s="2">
        <f t="shared" si="53"/>
        <v>0</v>
      </c>
      <c r="G54" s="2">
        <f t="shared" si="53"/>
        <v>0</v>
      </c>
      <c r="H54" s="2">
        <f t="shared" si="53"/>
        <v>0</v>
      </c>
      <c r="I54" s="2">
        <f t="shared" si="53"/>
        <v>0</v>
      </c>
      <c r="J54" s="2">
        <f t="shared" si="53"/>
        <v>0</v>
      </c>
      <c r="K54" s="2">
        <f t="shared" si="53"/>
        <v>0</v>
      </c>
      <c r="L54" s="2">
        <f t="shared" si="53"/>
        <v>0</v>
      </c>
      <c r="M54" s="2">
        <f t="shared" si="53"/>
        <v>0</v>
      </c>
      <c r="N54" s="2">
        <f t="shared" si="53"/>
        <v>0</v>
      </c>
      <c r="O54" s="2">
        <f t="shared" si="53"/>
        <v>0</v>
      </c>
      <c r="P54" s="2">
        <f t="shared" si="54"/>
        <v>0</v>
      </c>
      <c r="Q54" s="2">
        <f t="shared" si="54"/>
        <v>0</v>
      </c>
      <c r="R54" s="2">
        <f t="shared" si="54"/>
        <v>0</v>
      </c>
      <c r="S54" s="2">
        <f t="shared" si="54"/>
        <v>0</v>
      </c>
      <c r="T54" s="2">
        <f t="shared" si="54"/>
        <v>0</v>
      </c>
      <c r="U54" s="2">
        <f t="shared" si="54"/>
        <v>0</v>
      </c>
      <c r="V54" s="2">
        <f t="shared" si="54"/>
        <v>0</v>
      </c>
      <c r="W54" s="2">
        <f t="shared" si="54"/>
        <v>0</v>
      </c>
      <c r="X54" s="2">
        <f t="shared" si="54"/>
        <v>0</v>
      </c>
      <c r="Y54" s="2">
        <f t="shared" si="54"/>
        <v>0</v>
      </c>
      <c r="Z54" s="2">
        <f t="shared" si="55"/>
        <v>0</v>
      </c>
      <c r="AA54" s="2">
        <f t="shared" si="55"/>
        <v>0</v>
      </c>
      <c r="AB54" s="2">
        <f t="shared" si="55"/>
        <v>0</v>
      </c>
      <c r="AC54" s="2">
        <f t="shared" si="55"/>
        <v>0</v>
      </c>
      <c r="AD54" s="2">
        <f t="shared" si="55"/>
        <v>0</v>
      </c>
      <c r="AE54" s="2">
        <f t="shared" si="55"/>
        <v>0</v>
      </c>
      <c r="AF54" s="2">
        <f t="shared" si="55"/>
        <v>0</v>
      </c>
      <c r="AG54" s="2">
        <f t="shared" si="55"/>
        <v>0</v>
      </c>
      <c r="AH54" s="2">
        <f t="shared" si="55"/>
        <v>0</v>
      </c>
      <c r="AI54" s="2">
        <f t="shared" si="55"/>
        <v>0</v>
      </c>
      <c r="AJ54" s="2">
        <f t="shared" si="56"/>
        <v>0</v>
      </c>
      <c r="AK54" s="2">
        <f t="shared" si="56"/>
        <v>0</v>
      </c>
      <c r="AL54" s="2">
        <f t="shared" si="56"/>
        <v>0</v>
      </c>
      <c r="AM54" s="2">
        <f t="shared" si="56"/>
        <v>0</v>
      </c>
      <c r="AN54" s="2">
        <f t="shared" si="56"/>
        <v>0</v>
      </c>
      <c r="AO54" s="2">
        <f t="shared" si="56"/>
        <v>0</v>
      </c>
      <c r="AP54" s="2">
        <f t="shared" si="56"/>
        <v>0</v>
      </c>
      <c r="AQ54" s="2">
        <f t="shared" si="56"/>
        <v>0</v>
      </c>
      <c r="AR54" s="2">
        <f t="shared" si="56"/>
        <v>0</v>
      </c>
      <c r="AS54" s="2">
        <f t="shared" si="56"/>
        <v>0</v>
      </c>
      <c r="AT54" s="2">
        <f t="shared" si="57"/>
        <v>0</v>
      </c>
      <c r="AU54" s="2">
        <f t="shared" si="57"/>
        <v>0</v>
      </c>
      <c r="AV54" s="2">
        <f t="shared" si="57"/>
        <v>0</v>
      </c>
      <c r="AW54" s="2">
        <f t="shared" si="57"/>
        <v>0</v>
      </c>
      <c r="AX54" s="2">
        <f t="shared" si="57"/>
        <v>0</v>
      </c>
      <c r="AY54" s="2">
        <f t="shared" si="57"/>
        <v>0</v>
      </c>
      <c r="AZ54" s="2">
        <f t="shared" si="57"/>
        <v>0</v>
      </c>
      <c r="BA54" s="2">
        <f t="shared" si="57"/>
        <v>0</v>
      </c>
      <c r="BB54" s="2">
        <f t="shared" si="57"/>
        <v>0</v>
      </c>
      <c r="BC54" s="2">
        <f t="shared" si="57"/>
        <v>0</v>
      </c>
      <c r="BD54" s="2">
        <f t="shared" si="58"/>
        <v>0</v>
      </c>
      <c r="BE54" s="2">
        <f t="shared" si="58"/>
        <v>0</v>
      </c>
      <c r="BF54" s="2">
        <f t="shared" si="58"/>
        <v>0</v>
      </c>
      <c r="BG54" s="2">
        <f t="shared" si="58"/>
        <v>0</v>
      </c>
      <c r="BH54" s="2">
        <f t="shared" si="58"/>
        <v>0</v>
      </c>
      <c r="BI54" s="2">
        <f t="shared" si="58"/>
        <v>0</v>
      </c>
      <c r="BJ54" s="2">
        <f t="shared" si="58"/>
        <v>0</v>
      </c>
      <c r="BK54" s="2">
        <f t="shared" si="58"/>
        <v>0</v>
      </c>
      <c r="BL54" s="2">
        <f t="shared" si="58"/>
        <v>0</v>
      </c>
      <c r="BM54" s="2">
        <f t="shared" si="58"/>
        <v>0</v>
      </c>
      <c r="BN54" s="2">
        <f t="shared" si="59"/>
        <v>0</v>
      </c>
      <c r="BO54" s="2">
        <f t="shared" si="59"/>
        <v>0</v>
      </c>
      <c r="BP54" s="2">
        <f t="shared" si="59"/>
        <v>0</v>
      </c>
      <c r="BQ54" s="2">
        <f t="shared" si="59"/>
        <v>0</v>
      </c>
      <c r="BR54" s="2">
        <f t="shared" si="59"/>
        <v>0</v>
      </c>
      <c r="BS54" s="2">
        <f t="shared" si="59"/>
        <v>0</v>
      </c>
      <c r="BT54" s="2">
        <f t="shared" si="59"/>
        <v>0</v>
      </c>
      <c r="BU54" s="2">
        <f t="shared" si="59"/>
        <v>0</v>
      </c>
      <c r="BV54" s="2">
        <f t="shared" si="59"/>
        <v>0</v>
      </c>
      <c r="BW54" s="2">
        <f t="shared" si="59"/>
        <v>0</v>
      </c>
      <c r="BX54" s="2">
        <f t="shared" si="60"/>
        <v>0</v>
      </c>
      <c r="BY54" s="2">
        <f t="shared" si="60"/>
        <v>0</v>
      </c>
      <c r="BZ54" s="2">
        <f t="shared" si="60"/>
        <v>0</v>
      </c>
      <c r="CA54" s="2">
        <f t="shared" si="60"/>
        <v>0</v>
      </c>
      <c r="CB54" s="2">
        <f t="shared" si="60"/>
        <v>0</v>
      </c>
      <c r="CC54" s="2">
        <f t="shared" si="60"/>
        <v>0</v>
      </c>
      <c r="CD54" s="2">
        <f t="shared" si="60"/>
        <v>0</v>
      </c>
      <c r="CE54" s="2">
        <f t="shared" si="60"/>
        <v>0</v>
      </c>
      <c r="CF54" s="107">
        <f t="shared" si="60"/>
        <v>0</v>
      </c>
      <c r="CG54" s="107">
        <f t="shared" si="60"/>
        <v>0</v>
      </c>
      <c r="CH54" s="107">
        <f t="shared" si="61"/>
        <v>0</v>
      </c>
      <c r="CI54" s="107">
        <f t="shared" si="61"/>
        <v>0</v>
      </c>
      <c r="CJ54" s="107">
        <f t="shared" si="61"/>
        <v>0</v>
      </c>
      <c r="CK54" s="107">
        <f t="shared" si="61"/>
        <v>0</v>
      </c>
      <c r="CL54" s="107">
        <f t="shared" si="61"/>
        <v>0</v>
      </c>
      <c r="CM54" s="107">
        <f t="shared" si="61"/>
        <v>0</v>
      </c>
      <c r="CN54" s="107">
        <f t="shared" si="61"/>
        <v>0</v>
      </c>
      <c r="CO54" s="107">
        <f t="shared" si="61"/>
        <v>0</v>
      </c>
      <c r="CP54" s="107">
        <f t="shared" si="61"/>
        <v>0</v>
      </c>
      <c r="CQ54" s="107">
        <f t="shared" si="61"/>
        <v>0</v>
      </c>
      <c r="CR54" s="107">
        <f t="shared" si="62"/>
        <v>0</v>
      </c>
      <c r="CS54" s="107">
        <f t="shared" si="62"/>
        <v>0</v>
      </c>
      <c r="CT54" s="107">
        <f t="shared" si="62"/>
        <v>0</v>
      </c>
      <c r="CU54" s="107">
        <f t="shared" si="62"/>
        <v>0</v>
      </c>
      <c r="CV54" s="107">
        <f t="shared" si="62"/>
        <v>0</v>
      </c>
      <c r="CW54" s="107">
        <f t="shared" si="62"/>
        <v>0</v>
      </c>
      <c r="CX54" s="107">
        <f t="shared" si="62"/>
        <v>0</v>
      </c>
      <c r="CY54" s="107">
        <f t="shared" si="62"/>
        <v>0</v>
      </c>
      <c r="CZ54" s="107">
        <f t="shared" si="63"/>
        <v>0</v>
      </c>
      <c r="DA54" s="107">
        <f t="shared" si="63"/>
        <v>0</v>
      </c>
      <c r="DB54" s="107">
        <f t="shared" ref="DB54:DC57" si="73">COUNTIF(DB$6:DB$41,$E54)</f>
        <v>0</v>
      </c>
      <c r="DC54" s="107">
        <f t="shared" si="73"/>
        <v>0</v>
      </c>
      <c r="DD54" s="107">
        <f t="shared" si="64"/>
        <v>0</v>
      </c>
      <c r="DE54" s="107">
        <f t="shared" si="64"/>
        <v>0</v>
      </c>
      <c r="DF54" s="107">
        <f t="shared" si="64"/>
        <v>0</v>
      </c>
      <c r="DG54" s="107">
        <f t="shared" si="64"/>
        <v>0</v>
      </c>
      <c r="DH54" s="107">
        <f t="shared" si="64"/>
        <v>0</v>
      </c>
      <c r="DI54" s="107">
        <f t="shared" si="64"/>
        <v>0</v>
      </c>
      <c r="DJ54" s="107">
        <f t="shared" si="64"/>
        <v>0</v>
      </c>
      <c r="DK54" s="107">
        <f t="shared" si="64"/>
        <v>0</v>
      </c>
      <c r="DL54" s="107">
        <f t="shared" si="64"/>
        <v>0</v>
      </c>
      <c r="DM54" s="107">
        <f t="shared" si="64"/>
        <v>0</v>
      </c>
      <c r="DN54" s="107">
        <f t="shared" si="65"/>
        <v>0</v>
      </c>
      <c r="DO54" s="107">
        <f t="shared" si="65"/>
        <v>0</v>
      </c>
      <c r="DP54" s="107">
        <f t="shared" si="65"/>
        <v>0</v>
      </c>
      <c r="DQ54" s="107">
        <f t="shared" si="65"/>
        <v>0</v>
      </c>
      <c r="DR54" s="107">
        <f t="shared" si="65"/>
        <v>0</v>
      </c>
      <c r="DS54" s="107">
        <f t="shared" si="65"/>
        <v>0</v>
      </c>
      <c r="DT54" s="107">
        <f t="shared" si="65"/>
        <v>0</v>
      </c>
      <c r="DU54" s="107">
        <f t="shared" si="65"/>
        <v>0</v>
      </c>
      <c r="DV54" s="107">
        <f t="shared" si="65"/>
        <v>0</v>
      </c>
      <c r="DW54" s="107">
        <f t="shared" si="65"/>
        <v>0</v>
      </c>
      <c r="DX54" s="107">
        <f t="shared" si="66"/>
        <v>0</v>
      </c>
      <c r="DY54" s="107">
        <f t="shared" si="66"/>
        <v>0</v>
      </c>
      <c r="DZ54" s="107">
        <f t="shared" si="66"/>
        <v>0</v>
      </c>
      <c r="EA54" s="107">
        <f t="shared" si="66"/>
        <v>0</v>
      </c>
      <c r="EB54" s="107">
        <f t="shared" si="66"/>
        <v>0</v>
      </c>
      <c r="EC54" s="107">
        <f t="shared" si="66"/>
        <v>0</v>
      </c>
      <c r="ED54" s="107">
        <f t="shared" si="66"/>
        <v>0</v>
      </c>
      <c r="EE54" s="107">
        <f t="shared" si="66"/>
        <v>0</v>
      </c>
      <c r="EF54" s="107">
        <f t="shared" si="66"/>
        <v>0</v>
      </c>
      <c r="EG54" s="107">
        <f t="shared" si="66"/>
        <v>0</v>
      </c>
      <c r="EH54" s="107">
        <f t="shared" si="67"/>
        <v>0</v>
      </c>
      <c r="EI54" s="107">
        <f t="shared" si="67"/>
        <v>0</v>
      </c>
      <c r="EJ54" s="107">
        <f t="shared" si="67"/>
        <v>0</v>
      </c>
      <c r="EK54" s="107">
        <f t="shared" si="67"/>
        <v>0</v>
      </c>
      <c r="EL54" s="107">
        <f t="shared" si="67"/>
        <v>0</v>
      </c>
      <c r="EM54" s="107">
        <f t="shared" si="67"/>
        <v>0</v>
      </c>
      <c r="EN54" s="107">
        <f t="shared" si="67"/>
        <v>0</v>
      </c>
      <c r="EO54" s="107">
        <f t="shared" si="67"/>
        <v>0</v>
      </c>
      <c r="EP54" s="107">
        <f t="shared" si="67"/>
        <v>0</v>
      </c>
      <c r="EQ54" s="107">
        <f t="shared" si="67"/>
        <v>0</v>
      </c>
      <c r="ER54" s="107">
        <f t="shared" si="68"/>
        <v>0</v>
      </c>
      <c r="ES54" s="107">
        <f t="shared" si="68"/>
        <v>0</v>
      </c>
      <c r="ET54" s="107">
        <f t="shared" si="68"/>
        <v>0</v>
      </c>
      <c r="EU54" s="107">
        <f t="shared" si="68"/>
        <v>0</v>
      </c>
      <c r="EV54" s="107">
        <f t="shared" si="68"/>
        <v>0</v>
      </c>
      <c r="EW54" s="107">
        <f t="shared" si="68"/>
        <v>0</v>
      </c>
      <c r="EX54" s="107">
        <f t="shared" si="68"/>
        <v>0</v>
      </c>
      <c r="EY54" s="107">
        <f t="shared" si="68"/>
        <v>0</v>
      </c>
      <c r="EZ54" s="107">
        <f t="shared" si="68"/>
        <v>0</v>
      </c>
      <c r="FA54" s="107">
        <f t="shared" si="68"/>
        <v>0</v>
      </c>
      <c r="FB54" s="107">
        <f t="shared" si="69"/>
        <v>0</v>
      </c>
      <c r="FC54" s="107">
        <f t="shared" si="69"/>
        <v>0</v>
      </c>
      <c r="FD54" s="107">
        <f t="shared" si="69"/>
        <v>0</v>
      </c>
      <c r="FE54" s="107">
        <f t="shared" si="69"/>
        <v>0</v>
      </c>
      <c r="FF54" s="107">
        <f t="shared" si="69"/>
        <v>0</v>
      </c>
      <c r="FG54" s="107">
        <f t="shared" si="69"/>
        <v>0</v>
      </c>
      <c r="FH54" s="107">
        <f t="shared" si="69"/>
        <v>0</v>
      </c>
      <c r="FI54" s="107">
        <f t="shared" si="69"/>
        <v>0</v>
      </c>
      <c r="FJ54" s="107">
        <f t="shared" si="69"/>
        <v>0</v>
      </c>
      <c r="FK54" s="107">
        <f t="shared" si="69"/>
        <v>0</v>
      </c>
      <c r="FL54" s="107">
        <f t="shared" si="70"/>
        <v>0</v>
      </c>
      <c r="FM54" s="107">
        <f t="shared" si="70"/>
        <v>0</v>
      </c>
      <c r="FN54" s="107">
        <f t="shared" si="70"/>
        <v>0</v>
      </c>
      <c r="FO54" s="107">
        <f t="shared" si="70"/>
        <v>0</v>
      </c>
      <c r="FP54" s="107">
        <f t="shared" si="70"/>
        <v>0</v>
      </c>
      <c r="FQ54" s="107">
        <f t="shared" si="70"/>
        <v>0</v>
      </c>
      <c r="FR54" s="107">
        <f t="shared" si="70"/>
        <v>0</v>
      </c>
      <c r="FS54" s="107">
        <f t="shared" si="70"/>
        <v>0</v>
      </c>
      <c r="FT54" s="107">
        <f t="shared" si="70"/>
        <v>0</v>
      </c>
      <c r="FU54" s="107">
        <f t="shared" si="70"/>
        <v>0</v>
      </c>
      <c r="FV54" s="107">
        <f t="shared" si="71"/>
        <v>0</v>
      </c>
      <c r="FW54" s="107">
        <f t="shared" si="71"/>
        <v>0</v>
      </c>
      <c r="FX54" s="107">
        <f t="shared" si="71"/>
        <v>0</v>
      </c>
      <c r="FY54" s="107">
        <f t="shared" si="71"/>
        <v>0</v>
      </c>
      <c r="FZ54" s="107">
        <f t="shared" si="71"/>
        <v>0</v>
      </c>
      <c r="GA54" s="107">
        <f t="shared" si="71"/>
        <v>0</v>
      </c>
      <c r="GB54" s="107">
        <f t="shared" si="71"/>
        <v>0</v>
      </c>
      <c r="GC54" s="107">
        <f t="shared" si="71"/>
        <v>0</v>
      </c>
      <c r="GD54" s="107">
        <f t="shared" si="71"/>
        <v>0</v>
      </c>
      <c r="GE54" s="107">
        <f t="shared" si="71"/>
        <v>0</v>
      </c>
      <c r="GF54" s="107">
        <f t="shared" si="72"/>
        <v>0</v>
      </c>
      <c r="GG54" s="107">
        <f t="shared" si="72"/>
        <v>0</v>
      </c>
      <c r="GH54" s="107">
        <f t="shared" si="72"/>
        <v>0</v>
      </c>
      <c r="GI54" s="107">
        <f t="shared" si="72"/>
        <v>0</v>
      </c>
      <c r="GJ54" s="107">
        <f t="shared" si="72"/>
        <v>0</v>
      </c>
      <c r="GK54" s="107">
        <f t="shared" si="72"/>
        <v>0</v>
      </c>
      <c r="GL54" s="107">
        <f t="shared" si="72"/>
        <v>0</v>
      </c>
      <c r="GM54" s="107">
        <f t="shared" si="72"/>
        <v>0</v>
      </c>
      <c r="GN54" s="107">
        <f t="shared" si="72"/>
        <v>0</v>
      </c>
      <c r="GO54" s="107">
        <f t="shared" si="72"/>
        <v>0</v>
      </c>
      <c r="GP54" s="107">
        <f t="shared" si="72"/>
        <v>0</v>
      </c>
      <c r="GQ54" s="107">
        <f t="shared" si="72"/>
        <v>0</v>
      </c>
      <c r="GR54" s="107">
        <f t="shared" si="72"/>
        <v>0</v>
      </c>
      <c r="GS54" s="107">
        <f t="shared" si="72"/>
        <v>0</v>
      </c>
      <c r="GT54" s="107">
        <f t="shared" si="29"/>
        <v>0</v>
      </c>
      <c r="GU54" s="107">
        <f t="shared" si="29"/>
        <v>0</v>
      </c>
      <c r="GV54" s="107">
        <f t="shared" si="29"/>
        <v>0</v>
      </c>
      <c r="GW54" s="107">
        <f t="shared" si="29"/>
        <v>0</v>
      </c>
      <c r="GX54" s="107">
        <f t="shared" si="29"/>
        <v>0</v>
      </c>
      <c r="GY54" s="107">
        <f t="shared" si="29"/>
        <v>0</v>
      </c>
      <c r="GZ54" s="107">
        <f t="shared" si="29"/>
        <v>0</v>
      </c>
      <c r="HA54" s="107">
        <f t="shared" si="29"/>
        <v>0</v>
      </c>
      <c r="HB54" s="107">
        <f t="shared" si="29"/>
        <v>0</v>
      </c>
      <c r="HC54" s="107">
        <f t="shared" si="29"/>
        <v>0</v>
      </c>
      <c r="HD54" s="107">
        <f t="shared" si="30"/>
        <v>0</v>
      </c>
      <c r="HE54" s="107">
        <f t="shared" si="30"/>
        <v>0</v>
      </c>
      <c r="HF54" s="107">
        <f t="shared" si="30"/>
        <v>0</v>
      </c>
      <c r="HG54" s="107">
        <f t="shared" si="30"/>
        <v>0</v>
      </c>
      <c r="HH54" s="107">
        <f t="shared" si="30"/>
        <v>0</v>
      </c>
      <c r="HI54" s="107">
        <f t="shared" si="30"/>
        <v>0</v>
      </c>
      <c r="HJ54" s="107">
        <f t="shared" si="30"/>
        <v>0</v>
      </c>
      <c r="HK54" s="107">
        <f t="shared" si="30"/>
        <v>0</v>
      </c>
      <c r="HL54" s="107">
        <f t="shared" si="30"/>
        <v>0</v>
      </c>
      <c r="HM54" s="107">
        <f t="shared" si="30"/>
        <v>0</v>
      </c>
      <c r="HN54" s="107">
        <f t="shared" si="31"/>
        <v>0</v>
      </c>
      <c r="HO54" s="107">
        <f t="shared" si="31"/>
        <v>0</v>
      </c>
      <c r="HP54" s="107">
        <f t="shared" si="31"/>
        <v>0</v>
      </c>
      <c r="HQ54" s="107">
        <f t="shared" si="31"/>
        <v>0</v>
      </c>
      <c r="HR54" s="107">
        <f t="shared" si="31"/>
        <v>0</v>
      </c>
      <c r="HS54" s="107">
        <f t="shared" si="31"/>
        <v>0</v>
      </c>
      <c r="HT54" s="107">
        <f t="shared" si="31"/>
        <v>0</v>
      </c>
      <c r="HU54" s="107">
        <f t="shared" si="31"/>
        <v>0</v>
      </c>
      <c r="HV54" s="107">
        <f t="shared" si="31"/>
        <v>0</v>
      </c>
      <c r="HW54" s="107">
        <f t="shared" si="31"/>
        <v>0</v>
      </c>
      <c r="HX54" s="107">
        <f t="shared" si="32"/>
        <v>0</v>
      </c>
      <c r="HY54" s="107">
        <f t="shared" si="32"/>
        <v>0</v>
      </c>
      <c r="HZ54" s="107">
        <f t="shared" si="32"/>
        <v>0</v>
      </c>
      <c r="IA54" s="107">
        <f t="shared" si="32"/>
        <v>0</v>
      </c>
      <c r="IB54" s="107">
        <f t="shared" si="32"/>
        <v>0</v>
      </c>
      <c r="IC54" s="107">
        <f t="shared" si="32"/>
        <v>0</v>
      </c>
      <c r="ID54" s="107">
        <f t="shared" si="32"/>
        <v>0</v>
      </c>
      <c r="IE54" s="107">
        <f t="shared" si="32"/>
        <v>0</v>
      </c>
      <c r="IF54" s="107">
        <f t="shared" si="32"/>
        <v>0</v>
      </c>
      <c r="IG54" s="107">
        <f t="shared" si="32"/>
        <v>0</v>
      </c>
      <c r="IH54" s="107">
        <f t="shared" si="32"/>
        <v>0</v>
      </c>
      <c r="II54" s="107">
        <f t="shared" si="32"/>
        <v>0</v>
      </c>
    </row>
    <row r="55" spans="1:243" ht="15" customHeight="1" x14ac:dyDescent="0.2">
      <c r="A55" s="49"/>
      <c r="E55" s="91">
        <v>5.0000000000000001E-3</v>
      </c>
      <c r="F55" s="2">
        <f t="shared" si="53"/>
        <v>0</v>
      </c>
      <c r="G55" s="2">
        <f t="shared" si="53"/>
        <v>0</v>
      </c>
      <c r="H55" s="2">
        <f t="shared" si="53"/>
        <v>0</v>
      </c>
      <c r="I55" s="2">
        <f t="shared" si="53"/>
        <v>0</v>
      </c>
      <c r="J55" s="2">
        <f t="shared" si="53"/>
        <v>0</v>
      </c>
      <c r="K55" s="2">
        <f t="shared" si="53"/>
        <v>0</v>
      </c>
      <c r="L55" s="2">
        <f t="shared" si="53"/>
        <v>0</v>
      </c>
      <c r="M55" s="2">
        <f t="shared" si="53"/>
        <v>0</v>
      </c>
      <c r="N55" s="2">
        <f t="shared" si="53"/>
        <v>0</v>
      </c>
      <c r="O55" s="2">
        <f t="shared" si="53"/>
        <v>12</v>
      </c>
      <c r="P55" s="2">
        <f t="shared" si="54"/>
        <v>12</v>
      </c>
      <c r="Q55" s="2">
        <f t="shared" si="54"/>
        <v>11</v>
      </c>
      <c r="R55" s="2">
        <f t="shared" si="54"/>
        <v>2</v>
      </c>
      <c r="S55" s="2">
        <f t="shared" si="54"/>
        <v>0</v>
      </c>
      <c r="T55" s="2">
        <f t="shared" si="54"/>
        <v>0</v>
      </c>
      <c r="U55" s="2">
        <f t="shared" si="54"/>
        <v>0</v>
      </c>
      <c r="V55" s="2">
        <f t="shared" si="54"/>
        <v>0</v>
      </c>
      <c r="W55" s="2">
        <f t="shared" si="54"/>
        <v>0</v>
      </c>
      <c r="X55" s="2">
        <f t="shared" si="54"/>
        <v>0</v>
      </c>
      <c r="Y55" s="2">
        <f t="shared" si="54"/>
        <v>0</v>
      </c>
      <c r="Z55" s="2">
        <f t="shared" si="55"/>
        <v>0</v>
      </c>
      <c r="AA55" s="2">
        <f t="shared" si="55"/>
        <v>0</v>
      </c>
      <c r="AB55" s="2">
        <f t="shared" si="55"/>
        <v>0</v>
      </c>
      <c r="AC55" s="2">
        <f t="shared" si="55"/>
        <v>0</v>
      </c>
      <c r="AD55" s="2">
        <f t="shared" si="55"/>
        <v>0</v>
      </c>
      <c r="AE55" s="2">
        <f t="shared" si="55"/>
        <v>0</v>
      </c>
      <c r="AF55" s="2">
        <f t="shared" si="55"/>
        <v>0</v>
      </c>
      <c r="AG55" s="2">
        <f t="shared" si="55"/>
        <v>0</v>
      </c>
      <c r="AH55" s="2">
        <f t="shared" si="55"/>
        <v>0</v>
      </c>
      <c r="AI55" s="2">
        <f t="shared" si="55"/>
        <v>9</v>
      </c>
      <c r="AJ55" s="2">
        <f t="shared" si="56"/>
        <v>0</v>
      </c>
      <c r="AK55" s="2">
        <f t="shared" si="56"/>
        <v>0</v>
      </c>
      <c r="AL55" s="2">
        <f t="shared" si="56"/>
        <v>0</v>
      </c>
      <c r="AM55" s="2">
        <f t="shared" si="56"/>
        <v>0</v>
      </c>
      <c r="AN55" s="2">
        <f t="shared" si="56"/>
        <v>0</v>
      </c>
      <c r="AO55" s="2">
        <f t="shared" si="56"/>
        <v>0</v>
      </c>
      <c r="AP55" s="2">
        <f t="shared" si="56"/>
        <v>0</v>
      </c>
      <c r="AQ55" s="2">
        <f t="shared" si="56"/>
        <v>0</v>
      </c>
      <c r="AR55" s="2">
        <f t="shared" si="56"/>
        <v>0</v>
      </c>
      <c r="AS55" s="2">
        <f t="shared" si="56"/>
        <v>0</v>
      </c>
      <c r="AT55" s="2">
        <f t="shared" si="57"/>
        <v>0</v>
      </c>
      <c r="AU55" s="2">
        <f t="shared" si="57"/>
        <v>0</v>
      </c>
      <c r="AV55" s="2">
        <f t="shared" si="57"/>
        <v>0</v>
      </c>
      <c r="AW55" s="2">
        <f t="shared" si="57"/>
        <v>0</v>
      </c>
      <c r="AX55" s="2">
        <f t="shared" si="57"/>
        <v>0</v>
      </c>
      <c r="AY55" s="2">
        <f t="shared" si="57"/>
        <v>0</v>
      </c>
      <c r="AZ55" s="2">
        <f t="shared" si="57"/>
        <v>0</v>
      </c>
      <c r="BA55" s="2">
        <f t="shared" si="57"/>
        <v>0</v>
      </c>
      <c r="BB55" s="2">
        <f t="shared" si="57"/>
        <v>0</v>
      </c>
      <c r="BC55" s="2">
        <f t="shared" si="57"/>
        <v>0</v>
      </c>
      <c r="BD55" s="2">
        <f t="shared" si="58"/>
        <v>0</v>
      </c>
      <c r="BE55" s="2">
        <f t="shared" si="58"/>
        <v>0</v>
      </c>
      <c r="BF55" s="2">
        <f t="shared" si="58"/>
        <v>0</v>
      </c>
      <c r="BG55" s="2">
        <f t="shared" si="58"/>
        <v>0</v>
      </c>
      <c r="BH55" s="2">
        <f t="shared" si="58"/>
        <v>0</v>
      </c>
      <c r="BI55" s="2">
        <f t="shared" si="58"/>
        <v>0</v>
      </c>
      <c r="BJ55" s="2">
        <f t="shared" si="58"/>
        <v>0</v>
      </c>
      <c r="BK55" s="2">
        <f t="shared" si="58"/>
        <v>0</v>
      </c>
      <c r="BL55" s="2">
        <f t="shared" si="58"/>
        <v>0</v>
      </c>
      <c r="BM55" s="2">
        <f t="shared" si="58"/>
        <v>0</v>
      </c>
      <c r="BN55" s="2">
        <f t="shared" si="59"/>
        <v>0</v>
      </c>
      <c r="BO55" s="2">
        <f t="shared" si="59"/>
        <v>0</v>
      </c>
      <c r="BP55" s="2">
        <f t="shared" si="59"/>
        <v>0</v>
      </c>
      <c r="BQ55" s="2">
        <f t="shared" si="59"/>
        <v>0</v>
      </c>
      <c r="BR55" s="2">
        <f t="shared" si="59"/>
        <v>0</v>
      </c>
      <c r="BS55" s="2">
        <f t="shared" si="59"/>
        <v>0</v>
      </c>
      <c r="BT55" s="2">
        <f t="shared" si="59"/>
        <v>0</v>
      </c>
      <c r="BU55" s="2">
        <f t="shared" si="59"/>
        <v>0</v>
      </c>
      <c r="BV55" s="2">
        <f t="shared" si="59"/>
        <v>0</v>
      </c>
      <c r="BW55" s="2">
        <f t="shared" si="59"/>
        <v>0</v>
      </c>
      <c r="BX55" s="2">
        <f t="shared" si="60"/>
        <v>0</v>
      </c>
      <c r="BY55" s="2">
        <f t="shared" si="60"/>
        <v>0</v>
      </c>
      <c r="BZ55" s="2">
        <f t="shared" si="60"/>
        <v>0</v>
      </c>
      <c r="CA55" s="2">
        <f t="shared" si="60"/>
        <v>0</v>
      </c>
      <c r="CB55" s="2">
        <f t="shared" si="60"/>
        <v>0</v>
      </c>
      <c r="CC55" s="2">
        <f t="shared" si="60"/>
        <v>7</v>
      </c>
      <c r="CD55" s="2">
        <f t="shared" si="60"/>
        <v>5</v>
      </c>
      <c r="CE55" s="2">
        <f t="shared" si="60"/>
        <v>3</v>
      </c>
      <c r="CF55" s="107">
        <f t="shared" si="60"/>
        <v>0</v>
      </c>
      <c r="CG55" s="107">
        <f t="shared" si="60"/>
        <v>0</v>
      </c>
      <c r="CH55" s="107">
        <f t="shared" si="61"/>
        <v>0</v>
      </c>
      <c r="CI55" s="107">
        <f t="shared" si="61"/>
        <v>0</v>
      </c>
      <c r="CJ55" s="107">
        <f t="shared" si="61"/>
        <v>0</v>
      </c>
      <c r="CK55" s="107">
        <f t="shared" si="61"/>
        <v>0</v>
      </c>
      <c r="CL55" s="107">
        <f t="shared" si="61"/>
        <v>0</v>
      </c>
      <c r="CM55" s="107">
        <f t="shared" si="61"/>
        <v>0</v>
      </c>
      <c r="CN55" s="107">
        <f t="shared" si="61"/>
        <v>0</v>
      </c>
      <c r="CO55" s="107">
        <f t="shared" si="61"/>
        <v>0</v>
      </c>
      <c r="CP55" s="107">
        <f t="shared" si="61"/>
        <v>0</v>
      </c>
      <c r="CQ55" s="107">
        <f t="shared" si="61"/>
        <v>0</v>
      </c>
      <c r="CR55" s="107">
        <f t="shared" si="62"/>
        <v>0</v>
      </c>
      <c r="CS55" s="107">
        <f t="shared" si="62"/>
        <v>0</v>
      </c>
      <c r="CT55" s="107">
        <f t="shared" si="62"/>
        <v>0</v>
      </c>
      <c r="CU55" s="107">
        <f t="shared" si="62"/>
        <v>0</v>
      </c>
      <c r="CV55" s="107">
        <f t="shared" si="62"/>
        <v>0</v>
      </c>
      <c r="CW55" s="107">
        <f t="shared" si="62"/>
        <v>0</v>
      </c>
      <c r="CX55" s="107">
        <f t="shared" si="62"/>
        <v>0</v>
      </c>
      <c r="CY55" s="107">
        <f t="shared" si="62"/>
        <v>0</v>
      </c>
      <c r="CZ55" s="107">
        <f t="shared" si="63"/>
        <v>0</v>
      </c>
      <c r="DA55" s="107">
        <f t="shared" si="63"/>
        <v>0</v>
      </c>
      <c r="DB55" s="107">
        <f t="shared" si="73"/>
        <v>0</v>
      </c>
      <c r="DC55" s="107">
        <f t="shared" si="73"/>
        <v>0</v>
      </c>
      <c r="DD55" s="107">
        <f t="shared" si="64"/>
        <v>0</v>
      </c>
      <c r="DE55" s="107">
        <f t="shared" si="64"/>
        <v>0</v>
      </c>
      <c r="DF55" s="107">
        <f t="shared" si="64"/>
        <v>0</v>
      </c>
      <c r="DG55" s="107">
        <f t="shared" si="64"/>
        <v>0</v>
      </c>
      <c r="DH55" s="107">
        <f t="shared" si="64"/>
        <v>0</v>
      </c>
      <c r="DI55" s="107">
        <f t="shared" si="64"/>
        <v>0</v>
      </c>
      <c r="DJ55" s="107">
        <f t="shared" si="64"/>
        <v>0</v>
      </c>
      <c r="DK55" s="107">
        <f t="shared" si="64"/>
        <v>0</v>
      </c>
      <c r="DL55" s="107">
        <f t="shared" si="64"/>
        <v>0</v>
      </c>
      <c r="DM55" s="107">
        <f t="shared" si="64"/>
        <v>0</v>
      </c>
      <c r="DN55" s="107">
        <f t="shared" si="65"/>
        <v>0</v>
      </c>
      <c r="DO55" s="107">
        <f t="shared" si="65"/>
        <v>0</v>
      </c>
      <c r="DP55" s="107">
        <f t="shared" si="65"/>
        <v>0</v>
      </c>
      <c r="DQ55" s="107">
        <f t="shared" si="65"/>
        <v>0</v>
      </c>
      <c r="DR55" s="107">
        <f t="shared" si="65"/>
        <v>0</v>
      </c>
      <c r="DS55" s="107">
        <f t="shared" si="65"/>
        <v>0</v>
      </c>
      <c r="DT55" s="107">
        <f t="shared" si="65"/>
        <v>0</v>
      </c>
      <c r="DU55" s="107">
        <f t="shared" si="65"/>
        <v>0</v>
      </c>
      <c r="DV55" s="107">
        <f t="shared" si="65"/>
        <v>0</v>
      </c>
      <c r="DW55" s="107">
        <f t="shared" si="65"/>
        <v>0</v>
      </c>
      <c r="DX55" s="107">
        <f t="shared" si="66"/>
        <v>0</v>
      </c>
      <c r="DY55" s="107">
        <f t="shared" si="66"/>
        <v>0</v>
      </c>
      <c r="DZ55" s="107">
        <f t="shared" si="66"/>
        <v>0</v>
      </c>
      <c r="EA55" s="107">
        <f t="shared" si="66"/>
        <v>0</v>
      </c>
      <c r="EB55" s="107">
        <f t="shared" si="66"/>
        <v>0</v>
      </c>
      <c r="EC55" s="107">
        <f t="shared" si="66"/>
        <v>0</v>
      </c>
      <c r="ED55" s="107">
        <f t="shared" si="66"/>
        <v>0</v>
      </c>
      <c r="EE55" s="107">
        <f t="shared" si="66"/>
        <v>0</v>
      </c>
      <c r="EF55" s="107">
        <f t="shared" si="66"/>
        <v>0</v>
      </c>
      <c r="EG55" s="107">
        <f t="shared" si="66"/>
        <v>0</v>
      </c>
      <c r="EH55" s="107">
        <f t="shared" si="67"/>
        <v>0</v>
      </c>
      <c r="EI55" s="107">
        <f t="shared" si="67"/>
        <v>0</v>
      </c>
      <c r="EJ55" s="107">
        <f t="shared" si="67"/>
        <v>0</v>
      </c>
      <c r="EK55" s="107">
        <f t="shared" si="67"/>
        <v>0</v>
      </c>
      <c r="EL55" s="107">
        <f t="shared" si="67"/>
        <v>0</v>
      </c>
      <c r="EM55" s="107">
        <f t="shared" si="67"/>
        <v>0</v>
      </c>
      <c r="EN55" s="107">
        <f t="shared" si="67"/>
        <v>0</v>
      </c>
      <c r="EO55" s="107">
        <f t="shared" si="67"/>
        <v>0</v>
      </c>
      <c r="EP55" s="107">
        <f t="shared" si="67"/>
        <v>0</v>
      </c>
      <c r="EQ55" s="107">
        <f t="shared" si="67"/>
        <v>0</v>
      </c>
      <c r="ER55" s="107">
        <f t="shared" si="68"/>
        <v>0</v>
      </c>
      <c r="ES55" s="107">
        <f t="shared" si="68"/>
        <v>0</v>
      </c>
      <c r="ET55" s="107">
        <f t="shared" si="68"/>
        <v>0</v>
      </c>
      <c r="EU55" s="107">
        <f t="shared" si="68"/>
        <v>0</v>
      </c>
      <c r="EV55" s="107">
        <f t="shared" si="68"/>
        <v>0</v>
      </c>
      <c r="EW55" s="107">
        <f t="shared" si="68"/>
        <v>0</v>
      </c>
      <c r="EX55" s="107">
        <f t="shared" si="68"/>
        <v>0</v>
      </c>
      <c r="EY55" s="107">
        <f t="shared" si="68"/>
        <v>0</v>
      </c>
      <c r="EZ55" s="107">
        <f t="shared" si="68"/>
        <v>0</v>
      </c>
      <c r="FA55" s="107">
        <f t="shared" si="68"/>
        <v>0</v>
      </c>
      <c r="FB55" s="107">
        <f t="shared" si="69"/>
        <v>0</v>
      </c>
      <c r="FC55" s="107">
        <f t="shared" si="69"/>
        <v>0</v>
      </c>
      <c r="FD55" s="107">
        <f t="shared" si="69"/>
        <v>0</v>
      </c>
      <c r="FE55" s="107">
        <f t="shared" si="69"/>
        <v>0</v>
      </c>
      <c r="FF55" s="107">
        <f t="shared" si="69"/>
        <v>0</v>
      </c>
      <c r="FG55" s="107">
        <f t="shared" si="69"/>
        <v>0</v>
      </c>
      <c r="FH55" s="107">
        <f t="shared" si="69"/>
        <v>0</v>
      </c>
      <c r="FI55" s="107">
        <f t="shared" si="69"/>
        <v>0</v>
      </c>
      <c r="FJ55" s="107">
        <f t="shared" si="69"/>
        <v>0</v>
      </c>
      <c r="FK55" s="107">
        <f t="shared" si="69"/>
        <v>0</v>
      </c>
      <c r="FL55" s="107">
        <f t="shared" si="70"/>
        <v>0</v>
      </c>
      <c r="FM55" s="107">
        <f t="shared" si="70"/>
        <v>0</v>
      </c>
      <c r="FN55" s="107">
        <f t="shared" si="70"/>
        <v>0</v>
      </c>
      <c r="FO55" s="107">
        <f t="shared" si="70"/>
        <v>0</v>
      </c>
      <c r="FP55" s="107">
        <f t="shared" si="70"/>
        <v>0</v>
      </c>
      <c r="FQ55" s="107">
        <f t="shared" si="70"/>
        <v>0</v>
      </c>
      <c r="FR55" s="107">
        <f t="shared" si="70"/>
        <v>0</v>
      </c>
      <c r="FS55" s="107">
        <f t="shared" si="70"/>
        <v>0</v>
      </c>
      <c r="FT55" s="107">
        <f t="shared" si="70"/>
        <v>0</v>
      </c>
      <c r="FU55" s="107">
        <f t="shared" si="70"/>
        <v>0</v>
      </c>
      <c r="FV55" s="107">
        <f t="shared" si="71"/>
        <v>0</v>
      </c>
      <c r="FW55" s="107">
        <f t="shared" si="71"/>
        <v>0</v>
      </c>
      <c r="FX55" s="107">
        <f t="shared" si="71"/>
        <v>0</v>
      </c>
      <c r="FY55" s="107">
        <f t="shared" si="71"/>
        <v>0</v>
      </c>
      <c r="FZ55" s="107">
        <f t="shared" si="71"/>
        <v>0</v>
      </c>
      <c r="GA55" s="107">
        <f t="shared" si="71"/>
        <v>0</v>
      </c>
      <c r="GB55" s="107">
        <f t="shared" si="71"/>
        <v>0</v>
      </c>
      <c r="GC55" s="107">
        <f t="shared" si="71"/>
        <v>0</v>
      </c>
      <c r="GD55" s="107">
        <f t="shared" si="71"/>
        <v>0</v>
      </c>
      <c r="GE55" s="107">
        <f t="shared" si="71"/>
        <v>0</v>
      </c>
      <c r="GF55" s="107">
        <f t="shared" si="72"/>
        <v>0</v>
      </c>
      <c r="GG55" s="107">
        <f t="shared" si="72"/>
        <v>0</v>
      </c>
      <c r="GH55" s="107">
        <f t="shared" si="72"/>
        <v>0</v>
      </c>
      <c r="GI55" s="107">
        <f t="shared" si="72"/>
        <v>0</v>
      </c>
      <c r="GJ55" s="107">
        <f t="shared" si="72"/>
        <v>0</v>
      </c>
      <c r="GK55" s="107">
        <f t="shared" si="72"/>
        <v>0</v>
      </c>
      <c r="GL55" s="107">
        <f t="shared" si="72"/>
        <v>0</v>
      </c>
      <c r="GM55" s="107">
        <f t="shared" si="72"/>
        <v>0</v>
      </c>
      <c r="GN55" s="107">
        <f t="shared" si="72"/>
        <v>0</v>
      </c>
      <c r="GO55" s="107">
        <f t="shared" si="72"/>
        <v>0</v>
      </c>
      <c r="GP55" s="107">
        <f t="shared" si="72"/>
        <v>0</v>
      </c>
      <c r="GQ55" s="107">
        <f t="shared" si="72"/>
        <v>0</v>
      </c>
      <c r="GR55" s="107">
        <f t="shared" si="72"/>
        <v>0</v>
      </c>
      <c r="GS55" s="107">
        <f t="shared" si="72"/>
        <v>0</v>
      </c>
      <c r="GT55" s="107">
        <f t="shared" si="29"/>
        <v>0</v>
      </c>
      <c r="GU55" s="107">
        <f t="shared" si="29"/>
        <v>9</v>
      </c>
      <c r="GV55" s="107">
        <f t="shared" si="29"/>
        <v>9</v>
      </c>
      <c r="GW55" s="107">
        <f t="shared" si="29"/>
        <v>0</v>
      </c>
      <c r="GX55" s="107">
        <f t="shared" si="29"/>
        <v>0</v>
      </c>
      <c r="GY55" s="107">
        <f t="shared" si="29"/>
        <v>8</v>
      </c>
      <c r="GZ55" s="107">
        <f t="shared" si="29"/>
        <v>0</v>
      </c>
      <c r="HA55" s="107">
        <f t="shared" si="29"/>
        <v>0</v>
      </c>
      <c r="HB55" s="107">
        <f t="shared" si="29"/>
        <v>0</v>
      </c>
      <c r="HC55" s="107">
        <f t="shared" si="29"/>
        <v>0</v>
      </c>
      <c r="HD55" s="107">
        <f t="shared" si="30"/>
        <v>0</v>
      </c>
      <c r="HE55" s="107">
        <f t="shared" si="30"/>
        <v>0</v>
      </c>
      <c r="HF55" s="107">
        <f t="shared" si="30"/>
        <v>0</v>
      </c>
      <c r="HG55" s="107">
        <f t="shared" si="30"/>
        <v>0</v>
      </c>
      <c r="HH55" s="107">
        <f t="shared" si="30"/>
        <v>0</v>
      </c>
      <c r="HI55" s="107">
        <f t="shared" si="30"/>
        <v>0</v>
      </c>
      <c r="HJ55" s="107">
        <f t="shared" si="30"/>
        <v>0</v>
      </c>
      <c r="HK55" s="107">
        <f t="shared" si="30"/>
        <v>0</v>
      </c>
      <c r="HL55" s="107">
        <f t="shared" si="30"/>
        <v>0</v>
      </c>
      <c r="HM55" s="107">
        <f t="shared" si="30"/>
        <v>0</v>
      </c>
      <c r="HN55" s="107">
        <f t="shared" si="31"/>
        <v>0</v>
      </c>
      <c r="HO55" s="107">
        <f t="shared" si="31"/>
        <v>0</v>
      </c>
      <c r="HP55" s="107">
        <f t="shared" si="31"/>
        <v>0</v>
      </c>
      <c r="HQ55" s="107">
        <f t="shared" si="31"/>
        <v>0</v>
      </c>
      <c r="HR55" s="107">
        <f t="shared" si="31"/>
        <v>0</v>
      </c>
      <c r="HS55" s="107">
        <f t="shared" si="31"/>
        <v>0</v>
      </c>
      <c r="HT55" s="107">
        <f t="shared" si="31"/>
        <v>0</v>
      </c>
      <c r="HU55" s="107">
        <f t="shared" si="31"/>
        <v>0</v>
      </c>
      <c r="HV55" s="107">
        <f t="shared" si="31"/>
        <v>0</v>
      </c>
      <c r="HW55" s="107">
        <f t="shared" si="31"/>
        <v>0</v>
      </c>
      <c r="HX55" s="107">
        <f t="shared" si="32"/>
        <v>0</v>
      </c>
      <c r="HY55" s="107">
        <f t="shared" si="32"/>
        <v>0</v>
      </c>
      <c r="HZ55" s="107">
        <f t="shared" si="32"/>
        <v>0</v>
      </c>
      <c r="IA55" s="107">
        <f t="shared" si="32"/>
        <v>0</v>
      </c>
      <c r="IB55" s="107">
        <f t="shared" si="32"/>
        <v>0</v>
      </c>
      <c r="IC55" s="107">
        <f t="shared" si="32"/>
        <v>0</v>
      </c>
      <c r="ID55" s="107">
        <f t="shared" si="32"/>
        <v>0</v>
      </c>
      <c r="IE55" s="107">
        <f t="shared" si="32"/>
        <v>0</v>
      </c>
      <c r="IF55" s="107">
        <f t="shared" si="32"/>
        <v>0</v>
      </c>
      <c r="IG55" s="107">
        <f t="shared" si="32"/>
        <v>0</v>
      </c>
      <c r="IH55" s="107">
        <f t="shared" si="32"/>
        <v>0</v>
      </c>
      <c r="II55" s="107">
        <f t="shared" si="32"/>
        <v>0</v>
      </c>
    </row>
    <row r="56" spans="1:243" ht="15" customHeight="1" x14ac:dyDescent="0.2">
      <c r="E56" s="91">
        <v>3.0000000000000001E-3</v>
      </c>
      <c r="F56" s="107">
        <f t="shared" ref="F56:AK56" si="74">COUNTIF(F$6:F$41,$E56)</f>
        <v>0</v>
      </c>
      <c r="G56" s="107">
        <f t="shared" si="74"/>
        <v>0</v>
      </c>
      <c r="H56" s="107">
        <f t="shared" si="74"/>
        <v>0</v>
      </c>
      <c r="I56" s="107">
        <f t="shared" si="74"/>
        <v>0</v>
      </c>
      <c r="J56" s="107">
        <f t="shared" si="74"/>
        <v>0</v>
      </c>
      <c r="K56" s="107">
        <f t="shared" si="74"/>
        <v>0</v>
      </c>
      <c r="L56" s="107">
        <f t="shared" si="74"/>
        <v>0</v>
      </c>
      <c r="M56" s="107">
        <f t="shared" si="74"/>
        <v>0</v>
      </c>
      <c r="N56" s="107">
        <f t="shared" si="74"/>
        <v>0</v>
      </c>
      <c r="O56" s="107">
        <f t="shared" si="74"/>
        <v>0</v>
      </c>
      <c r="P56" s="107">
        <f t="shared" si="74"/>
        <v>0</v>
      </c>
      <c r="Q56" s="107">
        <f t="shared" si="74"/>
        <v>0</v>
      </c>
      <c r="R56" s="107">
        <f t="shared" si="74"/>
        <v>0</v>
      </c>
      <c r="S56" s="107">
        <f t="shared" si="74"/>
        <v>0</v>
      </c>
      <c r="T56" s="107">
        <f t="shared" si="74"/>
        <v>0</v>
      </c>
      <c r="U56" s="107">
        <f t="shared" si="74"/>
        <v>0</v>
      </c>
      <c r="V56" s="107">
        <f t="shared" si="74"/>
        <v>0</v>
      </c>
      <c r="W56" s="107">
        <f t="shared" si="74"/>
        <v>0</v>
      </c>
      <c r="X56" s="107">
        <f t="shared" si="74"/>
        <v>0</v>
      </c>
      <c r="Y56" s="107">
        <f t="shared" si="74"/>
        <v>0</v>
      </c>
      <c r="Z56" s="107">
        <f t="shared" si="74"/>
        <v>0</v>
      </c>
      <c r="AA56" s="107">
        <f t="shared" si="74"/>
        <v>0</v>
      </c>
      <c r="AB56" s="107">
        <f t="shared" si="74"/>
        <v>0</v>
      </c>
      <c r="AC56" s="107">
        <f t="shared" si="74"/>
        <v>0</v>
      </c>
      <c r="AD56" s="107">
        <f t="shared" si="74"/>
        <v>0</v>
      </c>
      <c r="AE56" s="107">
        <f t="shared" si="74"/>
        <v>0</v>
      </c>
      <c r="AF56" s="107">
        <f t="shared" si="74"/>
        <v>0</v>
      </c>
      <c r="AG56" s="107">
        <f t="shared" si="74"/>
        <v>0</v>
      </c>
      <c r="AH56" s="107">
        <f t="shared" si="74"/>
        <v>0</v>
      </c>
      <c r="AI56" s="107">
        <f t="shared" si="74"/>
        <v>0</v>
      </c>
      <c r="AJ56" s="107">
        <f t="shared" si="74"/>
        <v>0</v>
      </c>
      <c r="AK56" s="107">
        <f t="shared" si="74"/>
        <v>0</v>
      </c>
      <c r="AL56" s="107">
        <f t="shared" ref="AL56:BQ56" si="75">COUNTIF(AL$6:AL$41,$E56)</f>
        <v>0</v>
      </c>
      <c r="AM56" s="107">
        <f t="shared" si="75"/>
        <v>0</v>
      </c>
      <c r="AN56" s="107">
        <f t="shared" si="75"/>
        <v>0</v>
      </c>
      <c r="AO56" s="107">
        <f t="shared" si="75"/>
        <v>0</v>
      </c>
      <c r="AP56" s="107">
        <f t="shared" si="75"/>
        <v>0</v>
      </c>
      <c r="AQ56" s="107">
        <f t="shared" si="75"/>
        <v>0</v>
      </c>
      <c r="AR56" s="107">
        <f t="shared" si="75"/>
        <v>0</v>
      </c>
      <c r="AS56" s="107">
        <f t="shared" si="75"/>
        <v>0</v>
      </c>
      <c r="AT56" s="107">
        <f t="shared" si="75"/>
        <v>0</v>
      </c>
      <c r="AU56" s="107">
        <f t="shared" si="75"/>
        <v>0</v>
      </c>
      <c r="AV56" s="107">
        <f t="shared" si="75"/>
        <v>0</v>
      </c>
      <c r="AW56" s="107">
        <f t="shared" si="75"/>
        <v>0</v>
      </c>
      <c r="AX56" s="107">
        <f t="shared" si="75"/>
        <v>0</v>
      </c>
      <c r="AY56" s="107">
        <f t="shared" si="75"/>
        <v>0</v>
      </c>
      <c r="AZ56" s="107">
        <f t="shared" si="75"/>
        <v>0</v>
      </c>
      <c r="BA56" s="107">
        <f t="shared" si="75"/>
        <v>0</v>
      </c>
      <c r="BB56" s="107">
        <f t="shared" si="75"/>
        <v>0</v>
      </c>
      <c r="BC56" s="107">
        <f t="shared" si="75"/>
        <v>0</v>
      </c>
      <c r="BD56" s="107">
        <f t="shared" si="75"/>
        <v>0</v>
      </c>
      <c r="BE56" s="107">
        <f t="shared" si="75"/>
        <v>0</v>
      </c>
      <c r="BF56" s="107">
        <f t="shared" si="75"/>
        <v>0</v>
      </c>
      <c r="BG56" s="107">
        <f t="shared" si="75"/>
        <v>0</v>
      </c>
      <c r="BH56" s="107">
        <f t="shared" si="75"/>
        <v>0</v>
      </c>
      <c r="BI56" s="107">
        <f t="shared" si="75"/>
        <v>0</v>
      </c>
      <c r="BJ56" s="107">
        <f t="shared" si="75"/>
        <v>0</v>
      </c>
      <c r="BK56" s="107">
        <f t="shared" si="75"/>
        <v>0</v>
      </c>
      <c r="BL56" s="107">
        <f t="shared" si="75"/>
        <v>0</v>
      </c>
      <c r="BM56" s="107">
        <f t="shared" si="75"/>
        <v>0</v>
      </c>
      <c r="BN56" s="107">
        <f t="shared" si="75"/>
        <v>0</v>
      </c>
      <c r="BO56" s="107">
        <f t="shared" si="75"/>
        <v>0</v>
      </c>
      <c r="BP56" s="107">
        <f t="shared" si="75"/>
        <v>0</v>
      </c>
      <c r="BQ56" s="107">
        <f t="shared" si="75"/>
        <v>0</v>
      </c>
      <c r="BR56" s="107">
        <f t="shared" ref="BR56:CY56" si="76">COUNTIF(BR$6:BR$41,$E56)</f>
        <v>0</v>
      </c>
      <c r="BS56" s="107">
        <f t="shared" si="76"/>
        <v>0</v>
      </c>
      <c r="BT56" s="107">
        <f t="shared" si="76"/>
        <v>0</v>
      </c>
      <c r="BU56" s="107">
        <f t="shared" si="76"/>
        <v>0</v>
      </c>
      <c r="BV56" s="107">
        <f t="shared" si="76"/>
        <v>0</v>
      </c>
      <c r="BW56" s="107">
        <f t="shared" si="76"/>
        <v>0</v>
      </c>
      <c r="BX56" s="107">
        <f t="shared" si="76"/>
        <v>0</v>
      </c>
      <c r="BY56" s="107">
        <f t="shared" si="76"/>
        <v>0</v>
      </c>
      <c r="BZ56" s="107">
        <f t="shared" si="76"/>
        <v>0</v>
      </c>
      <c r="CA56" s="107">
        <f t="shared" si="76"/>
        <v>0</v>
      </c>
      <c r="CB56" s="107">
        <f t="shared" si="76"/>
        <v>0</v>
      </c>
      <c r="CC56" s="107">
        <f t="shared" si="76"/>
        <v>0</v>
      </c>
      <c r="CD56" s="107">
        <f t="shared" si="76"/>
        <v>0</v>
      </c>
      <c r="CE56" s="107">
        <f t="shared" si="76"/>
        <v>0</v>
      </c>
      <c r="CF56" s="107">
        <f t="shared" si="76"/>
        <v>0</v>
      </c>
      <c r="CG56" s="107">
        <f t="shared" si="76"/>
        <v>0</v>
      </c>
      <c r="CH56" s="107">
        <f t="shared" si="76"/>
        <v>0</v>
      </c>
      <c r="CI56" s="107">
        <f t="shared" si="76"/>
        <v>0</v>
      </c>
      <c r="CJ56" s="107">
        <f t="shared" si="76"/>
        <v>0</v>
      </c>
      <c r="CK56" s="107">
        <f t="shared" si="76"/>
        <v>0</v>
      </c>
      <c r="CL56" s="107">
        <f t="shared" si="76"/>
        <v>0</v>
      </c>
      <c r="CM56" s="107">
        <f t="shared" si="76"/>
        <v>0</v>
      </c>
      <c r="CN56" s="107">
        <f t="shared" si="76"/>
        <v>0</v>
      </c>
      <c r="CO56" s="107">
        <f t="shared" si="76"/>
        <v>0</v>
      </c>
      <c r="CP56" s="107">
        <f t="shared" si="76"/>
        <v>0</v>
      </c>
      <c r="CQ56" s="107">
        <f t="shared" si="76"/>
        <v>0</v>
      </c>
      <c r="CR56" s="107">
        <f t="shared" si="76"/>
        <v>0</v>
      </c>
      <c r="CS56" s="107">
        <f t="shared" si="76"/>
        <v>0</v>
      </c>
      <c r="CT56" s="107">
        <f t="shared" si="76"/>
        <v>0</v>
      </c>
      <c r="CU56" s="107">
        <f t="shared" si="76"/>
        <v>0</v>
      </c>
      <c r="CV56" s="107">
        <f t="shared" si="76"/>
        <v>0</v>
      </c>
      <c r="CW56" s="107">
        <f t="shared" si="76"/>
        <v>0</v>
      </c>
      <c r="CX56" s="107">
        <f t="shared" si="76"/>
        <v>0</v>
      </c>
      <c r="CY56" s="107">
        <f t="shared" si="76"/>
        <v>0</v>
      </c>
      <c r="CZ56" s="107">
        <f t="shared" si="63"/>
        <v>0</v>
      </c>
      <c r="DA56" s="107">
        <f t="shared" si="63"/>
        <v>0</v>
      </c>
      <c r="DB56" s="107">
        <f t="shared" si="73"/>
        <v>0</v>
      </c>
      <c r="DC56" s="107">
        <f t="shared" si="73"/>
        <v>0</v>
      </c>
      <c r="DD56" s="107">
        <f t="shared" si="64"/>
        <v>0</v>
      </c>
      <c r="DE56" s="107">
        <f t="shared" si="64"/>
        <v>0</v>
      </c>
      <c r="DF56" s="107">
        <f t="shared" si="64"/>
        <v>0</v>
      </c>
      <c r="DG56" s="107">
        <f t="shared" si="64"/>
        <v>0</v>
      </c>
      <c r="DH56" s="107">
        <f t="shared" si="64"/>
        <v>0</v>
      </c>
      <c r="DI56" s="107">
        <f t="shared" si="64"/>
        <v>0</v>
      </c>
      <c r="DJ56" s="107">
        <f t="shared" si="64"/>
        <v>0</v>
      </c>
      <c r="DK56" s="107">
        <f t="shared" si="64"/>
        <v>0</v>
      </c>
      <c r="DL56" s="107">
        <f t="shared" si="64"/>
        <v>0</v>
      </c>
      <c r="DM56" s="107">
        <f t="shared" si="64"/>
        <v>0</v>
      </c>
      <c r="DN56" s="107">
        <f t="shared" si="65"/>
        <v>0</v>
      </c>
      <c r="DO56" s="107">
        <f t="shared" si="65"/>
        <v>0</v>
      </c>
      <c r="DP56" s="107">
        <f t="shared" si="65"/>
        <v>0</v>
      </c>
      <c r="DQ56" s="107">
        <f t="shared" si="65"/>
        <v>0</v>
      </c>
      <c r="DR56" s="107">
        <f t="shared" si="65"/>
        <v>0</v>
      </c>
      <c r="DS56" s="107">
        <f t="shared" si="65"/>
        <v>0</v>
      </c>
      <c r="DT56" s="107">
        <f t="shared" si="65"/>
        <v>0</v>
      </c>
      <c r="DU56" s="107">
        <f t="shared" si="65"/>
        <v>0</v>
      </c>
      <c r="DV56" s="107">
        <f t="shared" si="65"/>
        <v>0</v>
      </c>
      <c r="DW56" s="107">
        <f t="shared" si="65"/>
        <v>0</v>
      </c>
      <c r="DX56" s="107">
        <f t="shared" si="66"/>
        <v>0</v>
      </c>
      <c r="DY56" s="107">
        <f t="shared" si="66"/>
        <v>0</v>
      </c>
      <c r="DZ56" s="107">
        <f t="shared" si="66"/>
        <v>0</v>
      </c>
      <c r="EA56" s="107">
        <f t="shared" si="66"/>
        <v>0</v>
      </c>
      <c r="EB56" s="107">
        <f t="shared" si="66"/>
        <v>0</v>
      </c>
      <c r="EC56" s="107">
        <f t="shared" si="66"/>
        <v>0</v>
      </c>
      <c r="ED56" s="107">
        <f t="shared" si="66"/>
        <v>0</v>
      </c>
      <c r="EE56" s="107">
        <f t="shared" si="66"/>
        <v>0</v>
      </c>
      <c r="EF56" s="107">
        <f t="shared" si="66"/>
        <v>0</v>
      </c>
      <c r="EG56" s="107">
        <f t="shared" si="66"/>
        <v>0</v>
      </c>
      <c r="EH56" s="107">
        <f t="shared" si="67"/>
        <v>0</v>
      </c>
      <c r="EI56" s="107">
        <f t="shared" si="67"/>
        <v>0</v>
      </c>
      <c r="EJ56" s="107">
        <f t="shared" si="67"/>
        <v>0</v>
      </c>
      <c r="EK56" s="107">
        <f t="shared" si="67"/>
        <v>0</v>
      </c>
      <c r="EL56" s="107">
        <f t="shared" si="67"/>
        <v>0</v>
      </c>
      <c r="EM56" s="107">
        <f t="shared" si="67"/>
        <v>0</v>
      </c>
      <c r="EN56" s="107">
        <f t="shared" si="67"/>
        <v>0</v>
      </c>
      <c r="EO56" s="107">
        <f t="shared" si="67"/>
        <v>0</v>
      </c>
      <c r="EP56" s="107">
        <f t="shared" si="67"/>
        <v>0</v>
      </c>
      <c r="EQ56" s="107">
        <f t="shared" si="67"/>
        <v>0</v>
      </c>
      <c r="ER56" s="107">
        <f t="shared" si="68"/>
        <v>0</v>
      </c>
      <c r="ES56" s="107">
        <f t="shared" si="68"/>
        <v>0</v>
      </c>
      <c r="ET56" s="107">
        <f t="shared" si="68"/>
        <v>0</v>
      </c>
      <c r="EU56" s="107">
        <f t="shared" si="68"/>
        <v>0</v>
      </c>
      <c r="EV56" s="107">
        <f t="shared" si="68"/>
        <v>0</v>
      </c>
      <c r="EW56" s="107">
        <f t="shared" si="68"/>
        <v>0</v>
      </c>
      <c r="EX56" s="107">
        <f t="shared" si="68"/>
        <v>0</v>
      </c>
      <c r="EY56" s="107">
        <f t="shared" si="68"/>
        <v>0</v>
      </c>
      <c r="EZ56" s="107">
        <f t="shared" si="68"/>
        <v>0</v>
      </c>
      <c r="FA56" s="107">
        <f t="shared" si="68"/>
        <v>0</v>
      </c>
      <c r="FB56" s="107">
        <f t="shared" si="69"/>
        <v>0</v>
      </c>
      <c r="FC56" s="107">
        <f t="shared" si="69"/>
        <v>0</v>
      </c>
      <c r="FD56" s="107">
        <f t="shared" si="69"/>
        <v>0</v>
      </c>
      <c r="FE56" s="107">
        <f t="shared" si="69"/>
        <v>0</v>
      </c>
      <c r="FF56" s="107">
        <f t="shared" si="69"/>
        <v>0</v>
      </c>
      <c r="FG56" s="107">
        <f t="shared" si="69"/>
        <v>0</v>
      </c>
      <c r="FH56" s="107">
        <f t="shared" si="69"/>
        <v>0</v>
      </c>
      <c r="FI56" s="107">
        <f t="shared" si="69"/>
        <v>0</v>
      </c>
      <c r="FJ56" s="107">
        <f t="shared" si="69"/>
        <v>0</v>
      </c>
      <c r="FK56" s="107">
        <f t="shared" si="69"/>
        <v>0</v>
      </c>
      <c r="FL56" s="107">
        <f t="shared" si="70"/>
        <v>0</v>
      </c>
      <c r="FM56" s="107">
        <f t="shared" si="70"/>
        <v>0</v>
      </c>
      <c r="FN56" s="107">
        <f t="shared" si="70"/>
        <v>0</v>
      </c>
      <c r="FO56" s="107">
        <f t="shared" si="70"/>
        <v>0</v>
      </c>
      <c r="FP56" s="107">
        <f t="shared" si="70"/>
        <v>0</v>
      </c>
      <c r="FQ56" s="107">
        <f t="shared" si="70"/>
        <v>0</v>
      </c>
      <c r="FR56" s="107">
        <f t="shared" si="70"/>
        <v>0</v>
      </c>
      <c r="FS56" s="107">
        <f t="shared" si="70"/>
        <v>0</v>
      </c>
      <c r="FT56" s="107">
        <f t="shared" si="70"/>
        <v>0</v>
      </c>
      <c r="FU56" s="107">
        <f t="shared" si="70"/>
        <v>0</v>
      </c>
      <c r="FV56" s="107">
        <f t="shared" si="71"/>
        <v>0</v>
      </c>
      <c r="FW56" s="107">
        <f t="shared" si="71"/>
        <v>0</v>
      </c>
      <c r="FX56" s="107">
        <f t="shared" si="71"/>
        <v>0</v>
      </c>
      <c r="FY56" s="107">
        <f t="shared" si="71"/>
        <v>0</v>
      </c>
      <c r="FZ56" s="107">
        <f t="shared" si="71"/>
        <v>0</v>
      </c>
      <c r="GA56" s="107">
        <f t="shared" si="71"/>
        <v>0</v>
      </c>
      <c r="GB56" s="107">
        <f t="shared" si="71"/>
        <v>0</v>
      </c>
      <c r="GC56" s="107">
        <f t="shared" si="71"/>
        <v>0</v>
      </c>
      <c r="GD56" s="107">
        <f t="shared" si="71"/>
        <v>0</v>
      </c>
      <c r="GE56" s="107">
        <f t="shared" si="71"/>
        <v>0</v>
      </c>
      <c r="GF56" s="107">
        <f t="shared" si="72"/>
        <v>0</v>
      </c>
      <c r="GG56" s="107">
        <f t="shared" si="72"/>
        <v>0</v>
      </c>
      <c r="GH56" s="107">
        <f t="shared" si="72"/>
        <v>0</v>
      </c>
      <c r="GI56" s="107">
        <f t="shared" si="72"/>
        <v>0</v>
      </c>
      <c r="GJ56" s="107">
        <f t="shared" si="72"/>
        <v>0</v>
      </c>
      <c r="GK56" s="107">
        <f t="shared" si="72"/>
        <v>0</v>
      </c>
      <c r="GL56" s="107">
        <f t="shared" si="72"/>
        <v>0</v>
      </c>
      <c r="GM56" s="107">
        <f t="shared" si="72"/>
        <v>0</v>
      </c>
      <c r="GN56" s="107">
        <f t="shared" si="72"/>
        <v>9</v>
      </c>
      <c r="GO56" s="107">
        <f t="shared" si="72"/>
        <v>9</v>
      </c>
      <c r="GP56" s="107">
        <f t="shared" si="72"/>
        <v>9</v>
      </c>
      <c r="GQ56" s="107">
        <f t="shared" si="72"/>
        <v>0</v>
      </c>
      <c r="GR56" s="107">
        <f t="shared" si="72"/>
        <v>0</v>
      </c>
      <c r="GS56" s="107">
        <f t="shared" si="72"/>
        <v>9</v>
      </c>
      <c r="GT56" s="107">
        <f t="shared" si="29"/>
        <v>9</v>
      </c>
      <c r="GU56" s="107">
        <f t="shared" si="29"/>
        <v>0</v>
      </c>
      <c r="GV56" s="107">
        <f t="shared" si="29"/>
        <v>0</v>
      </c>
      <c r="GW56" s="107">
        <f t="shared" si="29"/>
        <v>0</v>
      </c>
      <c r="GX56" s="107">
        <f t="shared" si="29"/>
        <v>0</v>
      </c>
      <c r="GY56" s="107">
        <f t="shared" si="29"/>
        <v>0</v>
      </c>
      <c r="GZ56" s="107">
        <f t="shared" si="29"/>
        <v>0</v>
      </c>
      <c r="HA56" s="107">
        <f t="shared" si="29"/>
        <v>0</v>
      </c>
      <c r="HB56" s="107">
        <f t="shared" si="29"/>
        <v>0</v>
      </c>
      <c r="HC56" s="107">
        <f t="shared" si="29"/>
        <v>0</v>
      </c>
      <c r="HD56" s="107">
        <f t="shared" si="30"/>
        <v>0</v>
      </c>
      <c r="HE56" s="107">
        <f t="shared" si="30"/>
        <v>0</v>
      </c>
      <c r="HF56" s="107">
        <f t="shared" si="30"/>
        <v>0</v>
      </c>
      <c r="HG56" s="107">
        <f t="shared" si="30"/>
        <v>0</v>
      </c>
      <c r="HH56" s="107">
        <f t="shared" si="30"/>
        <v>0</v>
      </c>
      <c r="HI56" s="107">
        <f t="shared" si="30"/>
        <v>0</v>
      </c>
      <c r="HJ56" s="107">
        <f t="shared" si="30"/>
        <v>0</v>
      </c>
      <c r="HK56" s="107">
        <f t="shared" si="30"/>
        <v>0</v>
      </c>
      <c r="HL56" s="107">
        <f t="shared" si="30"/>
        <v>0</v>
      </c>
      <c r="HM56" s="107">
        <f t="shared" si="30"/>
        <v>0</v>
      </c>
      <c r="HN56" s="107">
        <f t="shared" si="31"/>
        <v>0</v>
      </c>
      <c r="HO56" s="107">
        <f t="shared" si="31"/>
        <v>0</v>
      </c>
      <c r="HP56" s="107">
        <f t="shared" si="31"/>
        <v>0</v>
      </c>
      <c r="HQ56" s="107">
        <f t="shared" si="31"/>
        <v>0</v>
      </c>
      <c r="HR56" s="107">
        <f t="shared" si="31"/>
        <v>0</v>
      </c>
      <c r="HS56" s="107">
        <f t="shared" si="31"/>
        <v>0</v>
      </c>
      <c r="HT56" s="107">
        <f t="shared" si="31"/>
        <v>0</v>
      </c>
      <c r="HU56" s="107">
        <f t="shared" si="31"/>
        <v>0</v>
      </c>
      <c r="HV56" s="107">
        <f t="shared" si="31"/>
        <v>0</v>
      </c>
      <c r="HW56" s="107">
        <f t="shared" si="31"/>
        <v>0</v>
      </c>
      <c r="HX56" s="107">
        <f t="shared" si="32"/>
        <v>0</v>
      </c>
      <c r="HY56" s="107">
        <f t="shared" si="32"/>
        <v>0</v>
      </c>
      <c r="HZ56" s="107">
        <f t="shared" si="32"/>
        <v>0</v>
      </c>
      <c r="IA56" s="107">
        <f t="shared" si="32"/>
        <v>0</v>
      </c>
      <c r="IB56" s="107">
        <f t="shared" si="32"/>
        <v>0</v>
      </c>
      <c r="IC56" s="107">
        <f t="shared" si="32"/>
        <v>0</v>
      </c>
      <c r="ID56" s="107">
        <f t="shared" si="32"/>
        <v>0</v>
      </c>
      <c r="IE56" s="107">
        <f t="shared" si="32"/>
        <v>0</v>
      </c>
      <c r="IF56" s="107">
        <f t="shared" si="32"/>
        <v>0</v>
      </c>
      <c r="IG56" s="107">
        <f t="shared" si="32"/>
        <v>0</v>
      </c>
      <c r="IH56" s="107">
        <f t="shared" si="32"/>
        <v>0</v>
      </c>
      <c r="II56" s="107">
        <f t="shared" si="32"/>
        <v>0</v>
      </c>
    </row>
    <row r="57" spans="1:243" ht="15" customHeight="1" x14ac:dyDescent="0.2">
      <c r="E57" s="91">
        <v>2.5000000000000001E-3</v>
      </c>
      <c r="F57" s="2">
        <f t="shared" ref="F57:AK57" si="77">COUNTIF(F$6:F$38,$E57)</f>
        <v>2</v>
      </c>
      <c r="G57" s="2">
        <f t="shared" si="77"/>
        <v>0</v>
      </c>
      <c r="H57" s="2">
        <f t="shared" si="77"/>
        <v>0</v>
      </c>
      <c r="I57" s="2">
        <f t="shared" si="77"/>
        <v>0</v>
      </c>
      <c r="J57" s="2">
        <f t="shared" si="77"/>
        <v>0</v>
      </c>
      <c r="K57" s="2">
        <f t="shared" si="77"/>
        <v>0</v>
      </c>
      <c r="L57" s="2">
        <f t="shared" si="77"/>
        <v>0</v>
      </c>
      <c r="M57" s="2">
        <f t="shared" si="77"/>
        <v>0</v>
      </c>
      <c r="N57" s="2">
        <f t="shared" si="77"/>
        <v>8</v>
      </c>
      <c r="O57" s="2">
        <f t="shared" si="77"/>
        <v>0</v>
      </c>
      <c r="P57" s="2">
        <f t="shared" si="77"/>
        <v>0</v>
      </c>
      <c r="Q57" s="2">
        <f t="shared" si="77"/>
        <v>2</v>
      </c>
      <c r="R57" s="2">
        <f t="shared" si="77"/>
        <v>7</v>
      </c>
      <c r="S57" s="2">
        <f t="shared" si="77"/>
        <v>5</v>
      </c>
      <c r="T57" s="2">
        <f t="shared" si="77"/>
        <v>0</v>
      </c>
      <c r="U57" s="2">
        <f t="shared" si="77"/>
        <v>4</v>
      </c>
      <c r="V57" s="2">
        <f t="shared" si="77"/>
        <v>4</v>
      </c>
      <c r="W57" s="2">
        <f t="shared" si="77"/>
        <v>0</v>
      </c>
      <c r="X57" s="2">
        <f t="shared" si="77"/>
        <v>0</v>
      </c>
      <c r="Y57" s="2">
        <f t="shared" si="77"/>
        <v>0</v>
      </c>
      <c r="Z57" s="2">
        <f t="shared" si="77"/>
        <v>0</v>
      </c>
      <c r="AA57" s="2">
        <f t="shared" si="77"/>
        <v>0</v>
      </c>
      <c r="AB57" s="2">
        <f t="shared" si="77"/>
        <v>0</v>
      </c>
      <c r="AC57" s="2">
        <f t="shared" si="77"/>
        <v>0</v>
      </c>
      <c r="AD57" s="2">
        <f t="shared" si="77"/>
        <v>0</v>
      </c>
      <c r="AE57" s="2">
        <f t="shared" si="77"/>
        <v>0</v>
      </c>
      <c r="AF57" s="2">
        <f t="shared" si="77"/>
        <v>0</v>
      </c>
      <c r="AG57" s="2">
        <f t="shared" si="77"/>
        <v>1</v>
      </c>
      <c r="AH57" s="2">
        <f t="shared" si="77"/>
        <v>4</v>
      </c>
      <c r="AI57" s="2">
        <f t="shared" si="77"/>
        <v>2</v>
      </c>
      <c r="AJ57" s="2">
        <f t="shared" si="77"/>
        <v>7</v>
      </c>
      <c r="AK57" s="2">
        <f t="shared" si="77"/>
        <v>8</v>
      </c>
      <c r="AL57" s="2">
        <f t="shared" ref="AL57:BQ57" si="78">COUNTIF(AL$6:AL$38,$E57)</f>
        <v>4</v>
      </c>
      <c r="AM57" s="2">
        <f t="shared" si="78"/>
        <v>0</v>
      </c>
      <c r="AN57" s="2">
        <f t="shared" si="78"/>
        <v>0</v>
      </c>
      <c r="AO57" s="2">
        <f t="shared" si="78"/>
        <v>0</v>
      </c>
      <c r="AP57" s="2">
        <f t="shared" si="78"/>
        <v>0</v>
      </c>
      <c r="AQ57" s="2">
        <f t="shared" si="78"/>
        <v>0</v>
      </c>
      <c r="AR57" s="2">
        <f t="shared" si="78"/>
        <v>0</v>
      </c>
      <c r="AS57" s="2">
        <f t="shared" si="78"/>
        <v>0</v>
      </c>
      <c r="AT57" s="2">
        <f t="shared" si="78"/>
        <v>0</v>
      </c>
      <c r="AU57" s="2">
        <f t="shared" si="78"/>
        <v>0</v>
      </c>
      <c r="AV57" s="2">
        <f t="shared" si="78"/>
        <v>0</v>
      </c>
      <c r="AW57" s="2">
        <f t="shared" si="78"/>
        <v>0</v>
      </c>
      <c r="AX57" s="2">
        <f t="shared" si="78"/>
        <v>0</v>
      </c>
      <c r="AY57" s="2">
        <f t="shared" si="78"/>
        <v>0</v>
      </c>
      <c r="AZ57" s="2">
        <f t="shared" si="78"/>
        <v>0</v>
      </c>
      <c r="BA57" s="2">
        <f t="shared" si="78"/>
        <v>0</v>
      </c>
      <c r="BB57" s="2">
        <f t="shared" si="78"/>
        <v>0</v>
      </c>
      <c r="BC57" s="2">
        <f t="shared" si="78"/>
        <v>0</v>
      </c>
      <c r="BD57" s="2">
        <f t="shared" si="78"/>
        <v>0</v>
      </c>
      <c r="BE57" s="2">
        <f t="shared" si="78"/>
        <v>0</v>
      </c>
      <c r="BF57" s="2">
        <f t="shared" si="78"/>
        <v>0</v>
      </c>
      <c r="BG57" s="2">
        <f t="shared" si="78"/>
        <v>0</v>
      </c>
      <c r="BH57" s="2">
        <f t="shared" si="78"/>
        <v>0</v>
      </c>
      <c r="BI57" s="2">
        <f t="shared" si="78"/>
        <v>0</v>
      </c>
      <c r="BJ57" s="2">
        <f t="shared" si="78"/>
        <v>0</v>
      </c>
      <c r="BK57" s="2">
        <f t="shared" si="78"/>
        <v>0</v>
      </c>
      <c r="BL57" s="2">
        <f t="shared" si="78"/>
        <v>0</v>
      </c>
      <c r="BM57" s="2">
        <f t="shared" si="78"/>
        <v>0</v>
      </c>
      <c r="BN57" s="2">
        <f t="shared" si="78"/>
        <v>2</v>
      </c>
      <c r="BO57" s="2">
        <f t="shared" si="78"/>
        <v>0</v>
      </c>
      <c r="BP57" s="2">
        <f t="shared" si="78"/>
        <v>1</v>
      </c>
      <c r="BQ57" s="2">
        <f t="shared" si="78"/>
        <v>6</v>
      </c>
      <c r="BR57" s="2">
        <f t="shared" ref="BR57:CY57" si="79">COUNTIF(BR$6:BR$38,$E57)</f>
        <v>4</v>
      </c>
      <c r="BS57" s="2">
        <f t="shared" si="79"/>
        <v>4</v>
      </c>
      <c r="BT57" s="2">
        <f t="shared" si="79"/>
        <v>0</v>
      </c>
      <c r="BU57" s="2">
        <f t="shared" si="79"/>
        <v>0</v>
      </c>
      <c r="BV57" s="2">
        <f t="shared" si="79"/>
        <v>0</v>
      </c>
      <c r="BW57" s="2">
        <f t="shared" si="79"/>
        <v>0</v>
      </c>
      <c r="BX57" s="2">
        <f t="shared" si="79"/>
        <v>0</v>
      </c>
      <c r="BY57" s="2">
        <f t="shared" si="79"/>
        <v>0</v>
      </c>
      <c r="BZ57" s="2">
        <f t="shared" si="79"/>
        <v>0</v>
      </c>
      <c r="CA57" s="2">
        <f t="shared" si="79"/>
        <v>1</v>
      </c>
      <c r="CB57" s="2">
        <f t="shared" si="79"/>
        <v>1</v>
      </c>
      <c r="CC57" s="2">
        <f t="shared" si="79"/>
        <v>0</v>
      </c>
      <c r="CD57" s="2">
        <f t="shared" si="79"/>
        <v>2</v>
      </c>
      <c r="CE57" s="2">
        <f t="shared" si="79"/>
        <v>0</v>
      </c>
      <c r="CF57" s="107">
        <f t="shared" si="79"/>
        <v>0</v>
      </c>
      <c r="CG57" s="107">
        <f t="shared" si="79"/>
        <v>1</v>
      </c>
      <c r="CH57" s="107">
        <f t="shared" si="79"/>
        <v>1</v>
      </c>
      <c r="CI57" s="107">
        <f t="shared" si="79"/>
        <v>0</v>
      </c>
      <c r="CJ57" s="107">
        <f t="shared" si="79"/>
        <v>0</v>
      </c>
      <c r="CK57" s="107">
        <f t="shared" si="79"/>
        <v>0</v>
      </c>
      <c r="CL57" s="107">
        <f t="shared" si="79"/>
        <v>0</v>
      </c>
      <c r="CM57" s="107">
        <f t="shared" si="79"/>
        <v>0</v>
      </c>
      <c r="CN57" s="107">
        <f t="shared" si="79"/>
        <v>0</v>
      </c>
      <c r="CO57" s="107">
        <f t="shared" si="79"/>
        <v>0</v>
      </c>
      <c r="CP57" s="107">
        <f t="shared" si="79"/>
        <v>0</v>
      </c>
      <c r="CQ57" s="107">
        <f t="shared" si="79"/>
        <v>0</v>
      </c>
      <c r="CR57" s="107">
        <f t="shared" si="79"/>
        <v>0</v>
      </c>
      <c r="CS57" s="107">
        <f t="shared" si="79"/>
        <v>0</v>
      </c>
      <c r="CT57" s="107">
        <f t="shared" si="79"/>
        <v>0</v>
      </c>
      <c r="CU57" s="107">
        <f t="shared" si="79"/>
        <v>0</v>
      </c>
      <c r="CV57" s="107">
        <f t="shared" si="79"/>
        <v>0</v>
      </c>
      <c r="CW57" s="107">
        <f t="shared" si="79"/>
        <v>0</v>
      </c>
      <c r="CX57" s="107">
        <f t="shared" si="79"/>
        <v>0</v>
      </c>
      <c r="CY57" s="107">
        <f t="shared" si="79"/>
        <v>0</v>
      </c>
      <c r="CZ57" s="107">
        <f t="shared" si="63"/>
        <v>0</v>
      </c>
      <c r="DA57" s="107">
        <f t="shared" si="63"/>
        <v>0</v>
      </c>
      <c r="DB57" s="107">
        <f t="shared" si="73"/>
        <v>0</v>
      </c>
      <c r="DC57" s="107">
        <f t="shared" si="73"/>
        <v>0</v>
      </c>
      <c r="DD57" s="107">
        <f t="shared" si="64"/>
        <v>0</v>
      </c>
      <c r="DE57" s="107">
        <f t="shared" si="64"/>
        <v>0</v>
      </c>
      <c r="DF57" s="107">
        <f t="shared" si="64"/>
        <v>0</v>
      </c>
      <c r="DG57" s="107">
        <f t="shared" si="64"/>
        <v>0</v>
      </c>
      <c r="DH57" s="107">
        <f t="shared" si="64"/>
        <v>0</v>
      </c>
      <c r="DI57" s="107">
        <f t="shared" si="64"/>
        <v>0</v>
      </c>
      <c r="DJ57" s="107">
        <f t="shared" si="64"/>
        <v>0</v>
      </c>
      <c r="DK57" s="107">
        <f t="shared" si="64"/>
        <v>0</v>
      </c>
      <c r="DL57" s="107">
        <f t="shared" si="64"/>
        <v>0</v>
      </c>
      <c r="DM57" s="107">
        <f t="shared" si="64"/>
        <v>0</v>
      </c>
      <c r="DN57" s="107">
        <f t="shared" si="65"/>
        <v>0</v>
      </c>
      <c r="DO57" s="107">
        <f t="shared" si="65"/>
        <v>0</v>
      </c>
      <c r="DP57" s="107">
        <f t="shared" si="65"/>
        <v>0</v>
      </c>
      <c r="DQ57" s="107">
        <f t="shared" si="65"/>
        <v>0</v>
      </c>
      <c r="DR57" s="107">
        <f t="shared" si="65"/>
        <v>0</v>
      </c>
      <c r="DS57" s="107">
        <f t="shared" si="65"/>
        <v>0</v>
      </c>
      <c r="DT57" s="107">
        <f t="shared" si="65"/>
        <v>0</v>
      </c>
      <c r="DU57" s="107">
        <f t="shared" si="65"/>
        <v>0</v>
      </c>
      <c r="DV57" s="107">
        <f t="shared" si="65"/>
        <v>0</v>
      </c>
      <c r="DW57" s="107">
        <f t="shared" si="65"/>
        <v>0</v>
      </c>
      <c r="DX57" s="107">
        <f t="shared" si="66"/>
        <v>0</v>
      </c>
      <c r="DY57" s="107">
        <f t="shared" si="66"/>
        <v>0</v>
      </c>
      <c r="DZ57" s="107">
        <f t="shared" si="66"/>
        <v>0</v>
      </c>
      <c r="EA57" s="107">
        <f t="shared" si="66"/>
        <v>0</v>
      </c>
      <c r="EB57" s="107">
        <f t="shared" si="66"/>
        <v>0</v>
      </c>
      <c r="EC57" s="107">
        <f t="shared" si="66"/>
        <v>0</v>
      </c>
      <c r="ED57" s="107">
        <f t="shared" si="66"/>
        <v>0</v>
      </c>
      <c r="EE57" s="107">
        <f t="shared" si="66"/>
        <v>0</v>
      </c>
      <c r="EF57" s="107">
        <f t="shared" si="66"/>
        <v>0</v>
      </c>
      <c r="EG57" s="107">
        <f t="shared" si="66"/>
        <v>0</v>
      </c>
      <c r="EH57" s="107">
        <f t="shared" si="67"/>
        <v>0</v>
      </c>
      <c r="EI57" s="107">
        <f t="shared" si="67"/>
        <v>0</v>
      </c>
      <c r="EJ57" s="107">
        <f t="shared" si="67"/>
        <v>0</v>
      </c>
      <c r="EK57" s="107">
        <f t="shared" si="67"/>
        <v>0</v>
      </c>
      <c r="EL57" s="107">
        <f t="shared" si="67"/>
        <v>0</v>
      </c>
      <c r="EM57" s="107">
        <f t="shared" si="67"/>
        <v>0</v>
      </c>
      <c r="EN57" s="107">
        <f t="shared" si="67"/>
        <v>0</v>
      </c>
      <c r="EO57" s="107">
        <f t="shared" si="67"/>
        <v>0</v>
      </c>
      <c r="EP57" s="107">
        <f t="shared" si="67"/>
        <v>0</v>
      </c>
      <c r="EQ57" s="107">
        <f t="shared" si="67"/>
        <v>0</v>
      </c>
      <c r="ER57" s="107">
        <f t="shared" si="68"/>
        <v>0</v>
      </c>
      <c r="ES57" s="107">
        <f t="shared" si="68"/>
        <v>0</v>
      </c>
      <c r="ET57" s="107">
        <f t="shared" si="68"/>
        <v>0</v>
      </c>
      <c r="EU57" s="107">
        <f t="shared" si="68"/>
        <v>0</v>
      </c>
      <c r="EV57" s="107">
        <f t="shared" si="68"/>
        <v>0</v>
      </c>
      <c r="EW57" s="107">
        <f t="shared" si="68"/>
        <v>0</v>
      </c>
      <c r="EX57" s="107">
        <f t="shared" si="68"/>
        <v>0</v>
      </c>
      <c r="EY57" s="107">
        <f t="shared" si="68"/>
        <v>0</v>
      </c>
      <c r="EZ57" s="107">
        <f t="shared" si="68"/>
        <v>0</v>
      </c>
      <c r="FA57" s="107">
        <f t="shared" si="68"/>
        <v>0</v>
      </c>
      <c r="FB57" s="107">
        <f t="shared" si="69"/>
        <v>0</v>
      </c>
      <c r="FC57" s="107">
        <f t="shared" si="69"/>
        <v>0</v>
      </c>
      <c r="FD57" s="107">
        <f t="shared" si="69"/>
        <v>0</v>
      </c>
      <c r="FE57" s="107">
        <f t="shared" si="69"/>
        <v>0</v>
      </c>
      <c r="FF57" s="107">
        <f t="shared" si="69"/>
        <v>0</v>
      </c>
      <c r="FG57" s="107">
        <f t="shared" si="69"/>
        <v>0</v>
      </c>
      <c r="FH57" s="107">
        <f t="shared" si="69"/>
        <v>0</v>
      </c>
      <c r="FI57" s="107">
        <f t="shared" si="69"/>
        <v>0</v>
      </c>
      <c r="FJ57" s="107">
        <f t="shared" si="69"/>
        <v>0</v>
      </c>
      <c r="FK57" s="107">
        <f t="shared" si="69"/>
        <v>0</v>
      </c>
      <c r="FL57" s="107">
        <f t="shared" si="70"/>
        <v>0</v>
      </c>
      <c r="FM57" s="107">
        <f t="shared" si="70"/>
        <v>0</v>
      </c>
      <c r="FN57" s="107">
        <f t="shared" si="70"/>
        <v>0</v>
      </c>
      <c r="FO57" s="107">
        <f t="shared" si="70"/>
        <v>0</v>
      </c>
      <c r="FP57" s="107">
        <f t="shared" si="70"/>
        <v>0</v>
      </c>
      <c r="FQ57" s="107">
        <f t="shared" si="70"/>
        <v>0</v>
      </c>
      <c r="FR57" s="107">
        <f t="shared" si="70"/>
        <v>0</v>
      </c>
      <c r="FS57" s="107">
        <f t="shared" si="70"/>
        <v>0</v>
      </c>
      <c r="FT57" s="107">
        <f t="shared" si="70"/>
        <v>0</v>
      </c>
      <c r="FU57" s="107">
        <f t="shared" si="70"/>
        <v>0</v>
      </c>
      <c r="FV57" s="107">
        <f t="shared" si="71"/>
        <v>0</v>
      </c>
      <c r="FW57" s="107">
        <f t="shared" si="71"/>
        <v>0</v>
      </c>
      <c r="FX57" s="107">
        <f t="shared" si="71"/>
        <v>0</v>
      </c>
      <c r="FY57" s="107">
        <f t="shared" si="71"/>
        <v>0</v>
      </c>
      <c r="FZ57" s="107">
        <f t="shared" si="71"/>
        <v>0</v>
      </c>
      <c r="GA57" s="107">
        <f t="shared" si="71"/>
        <v>0</v>
      </c>
      <c r="GB57" s="107">
        <f t="shared" si="71"/>
        <v>0</v>
      </c>
      <c r="GC57" s="107">
        <f t="shared" si="71"/>
        <v>0</v>
      </c>
      <c r="GD57" s="107">
        <f t="shared" si="71"/>
        <v>0</v>
      </c>
      <c r="GE57" s="107">
        <f t="shared" si="71"/>
        <v>0</v>
      </c>
      <c r="GF57" s="107">
        <f t="shared" si="72"/>
        <v>0</v>
      </c>
      <c r="GG57" s="107">
        <f t="shared" si="72"/>
        <v>0</v>
      </c>
      <c r="GH57" s="107">
        <f t="shared" si="72"/>
        <v>0</v>
      </c>
      <c r="GI57" s="107">
        <f t="shared" si="72"/>
        <v>0</v>
      </c>
      <c r="GJ57" s="107">
        <f t="shared" si="72"/>
        <v>0</v>
      </c>
      <c r="GK57" s="107">
        <f t="shared" si="72"/>
        <v>0</v>
      </c>
      <c r="GL57" s="107">
        <f t="shared" si="72"/>
        <v>0</v>
      </c>
      <c r="GM57" s="107">
        <f t="shared" si="72"/>
        <v>0</v>
      </c>
      <c r="GN57" s="107">
        <f t="shared" si="72"/>
        <v>0</v>
      </c>
      <c r="GO57" s="107">
        <f t="shared" si="72"/>
        <v>0</v>
      </c>
      <c r="GP57" s="107">
        <f t="shared" si="72"/>
        <v>0</v>
      </c>
      <c r="GQ57" s="107">
        <f t="shared" si="72"/>
        <v>0</v>
      </c>
      <c r="GR57" s="107">
        <f t="shared" si="72"/>
        <v>0</v>
      </c>
      <c r="GS57" s="107">
        <f t="shared" si="72"/>
        <v>0</v>
      </c>
      <c r="GT57" s="107">
        <f t="shared" si="29"/>
        <v>0</v>
      </c>
      <c r="GU57" s="107">
        <f t="shared" si="29"/>
        <v>0</v>
      </c>
      <c r="GV57" s="107">
        <f t="shared" si="29"/>
        <v>0</v>
      </c>
      <c r="GW57" s="107">
        <f t="shared" si="29"/>
        <v>0</v>
      </c>
      <c r="GX57" s="107">
        <f t="shared" si="29"/>
        <v>0</v>
      </c>
      <c r="GY57" s="107">
        <f t="shared" si="29"/>
        <v>0</v>
      </c>
      <c r="GZ57" s="107">
        <f t="shared" si="29"/>
        <v>0</v>
      </c>
      <c r="HA57" s="107">
        <f t="shared" si="29"/>
        <v>0</v>
      </c>
      <c r="HB57" s="107">
        <f t="shared" si="29"/>
        <v>0</v>
      </c>
      <c r="HC57" s="107">
        <f t="shared" si="29"/>
        <v>0</v>
      </c>
      <c r="HD57" s="107">
        <f t="shared" si="30"/>
        <v>0</v>
      </c>
      <c r="HE57" s="107">
        <f t="shared" si="30"/>
        <v>0</v>
      </c>
      <c r="HF57" s="107">
        <f t="shared" si="30"/>
        <v>0</v>
      </c>
      <c r="HG57" s="107">
        <f t="shared" si="30"/>
        <v>0</v>
      </c>
      <c r="HH57" s="107">
        <f t="shared" si="30"/>
        <v>0</v>
      </c>
      <c r="HI57" s="107">
        <f t="shared" si="30"/>
        <v>0</v>
      </c>
      <c r="HJ57" s="107">
        <f t="shared" si="30"/>
        <v>0</v>
      </c>
      <c r="HK57" s="107">
        <f t="shared" si="30"/>
        <v>0</v>
      </c>
      <c r="HL57" s="107">
        <f t="shared" si="30"/>
        <v>0</v>
      </c>
      <c r="HM57" s="107">
        <f t="shared" si="30"/>
        <v>0</v>
      </c>
      <c r="HN57" s="107">
        <f t="shared" si="31"/>
        <v>0</v>
      </c>
      <c r="HO57" s="107">
        <f t="shared" si="31"/>
        <v>0</v>
      </c>
      <c r="HP57" s="107">
        <f t="shared" si="31"/>
        <v>0</v>
      </c>
      <c r="HQ57" s="107">
        <f t="shared" si="31"/>
        <v>0</v>
      </c>
      <c r="HR57" s="107">
        <f t="shared" si="31"/>
        <v>0</v>
      </c>
      <c r="HS57" s="107">
        <f t="shared" si="31"/>
        <v>0</v>
      </c>
      <c r="HT57" s="107">
        <f t="shared" si="31"/>
        <v>0</v>
      </c>
      <c r="HU57" s="107">
        <f t="shared" si="31"/>
        <v>0</v>
      </c>
      <c r="HV57" s="107">
        <f t="shared" si="31"/>
        <v>0</v>
      </c>
      <c r="HW57" s="107">
        <f t="shared" si="31"/>
        <v>0</v>
      </c>
      <c r="HX57" s="107">
        <f t="shared" si="32"/>
        <v>0</v>
      </c>
      <c r="HY57" s="107">
        <f t="shared" si="32"/>
        <v>0</v>
      </c>
      <c r="HZ57" s="107">
        <f t="shared" si="32"/>
        <v>0</v>
      </c>
      <c r="IA57" s="107">
        <f t="shared" si="32"/>
        <v>0</v>
      </c>
      <c r="IB57" s="107">
        <f t="shared" si="32"/>
        <v>0</v>
      </c>
      <c r="IC57" s="107">
        <f t="shared" si="32"/>
        <v>0</v>
      </c>
      <c r="ID57" s="107">
        <f t="shared" si="32"/>
        <v>0</v>
      </c>
      <c r="IE57" s="107">
        <f t="shared" si="32"/>
        <v>0</v>
      </c>
      <c r="IF57" s="107">
        <f t="shared" si="32"/>
        <v>0</v>
      </c>
      <c r="IG57" s="107">
        <f t="shared" si="32"/>
        <v>0</v>
      </c>
      <c r="IH57" s="107">
        <f t="shared" si="32"/>
        <v>0</v>
      </c>
      <c r="II57" s="107">
        <f t="shared" si="32"/>
        <v>0</v>
      </c>
    </row>
    <row r="58" spans="1:243" ht="15" customHeight="1" x14ac:dyDescent="0.2">
      <c r="E58" s="91">
        <v>1.5E-3</v>
      </c>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107"/>
      <c r="CG58" s="107"/>
      <c r="CH58" s="107"/>
      <c r="CI58" s="107"/>
      <c r="CJ58" s="107"/>
      <c r="CK58" s="107"/>
      <c r="CL58" s="107"/>
      <c r="CM58" s="107"/>
      <c r="CN58" s="107"/>
      <c r="CO58" s="107"/>
      <c r="CP58" s="107"/>
      <c r="CQ58" s="107"/>
      <c r="CR58" s="107"/>
      <c r="CS58" s="107"/>
      <c r="CT58" s="107"/>
      <c r="CU58" s="107"/>
      <c r="CV58" s="107"/>
      <c r="CW58" s="107"/>
      <c r="CX58" s="107"/>
      <c r="CY58" s="107"/>
      <c r="CZ58" s="107"/>
      <c r="DA58" s="107"/>
      <c r="DB58" s="107"/>
      <c r="DC58" s="107"/>
      <c r="DD58" s="107"/>
      <c r="DE58" s="107"/>
      <c r="DF58" s="107"/>
      <c r="DG58" s="107"/>
      <c r="DH58" s="107"/>
      <c r="DI58" s="107"/>
      <c r="DJ58" s="107"/>
      <c r="DK58" s="107"/>
      <c r="DL58" s="107"/>
      <c r="DM58" s="107"/>
      <c r="DN58" s="107"/>
      <c r="DO58" s="107"/>
      <c r="DP58" s="107"/>
      <c r="DQ58" s="107"/>
      <c r="DR58" s="107"/>
      <c r="DS58" s="107"/>
      <c r="DT58" s="107"/>
      <c r="DU58" s="107"/>
      <c r="DV58" s="107"/>
      <c r="DW58" s="107"/>
      <c r="DX58" s="107"/>
      <c r="DY58" s="107"/>
      <c r="DZ58" s="107"/>
      <c r="EA58" s="107"/>
      <c r="EB58" s="107"/>
      <c r="EC58" s="107"/>
      <c r="ED58" s="107"/>
      <c r="EE58" s="107"/>
      <c r="EF58" s="107"/>
      <c r="EG58" s="107"/>
      <c r="EH58" s="107"/>
      <c r="EI58" s="107"/>
      <c r="EJ58" s="107"/>
      <c r="EK58" s="107"/>
      <c r="EL58" s="107"/>
      <c r="EM58" s="107"/>
      <c r="EN58" s="107"/>
      <c r="EO58" s="107"/>
      <c r="EP58" s="107"/>
      <c r="EQ58" s="107"/>
      <c r="ER58" s="107"/>
      <c r="ES58" s="107"/>
      <c r="ET58" s="107"/>
      <c r="EU58" s="107"/>
      <c r="EV58" s="107"/>
      <c r="EW58" s="107"/>
      <c r="EX58" s="107"/>
      <c r="EY58" s="107"/>
      <c r="EZ58" s="107"/>
      <c r="FA58" s="107"/>
      <c r="FB58" s="107"/>
      <c r="FC58" s="107"/>
      <c r="FD58" s="107"/>
      <c r="FE58" s="107"/>
      <c r="FF58" s="107"/>
      <c r="FG58" s="107"/>
      <c r="FH58" s="107"/>
      <c r="FI58" s="107"/>
      <c r="FJ58" s="107"/>
      <c r="FK58" s="107"/>
      <c r="FL58" s="107"/>
      <c r="FM58" s="107"/>
      <c r="FN58" s="107"/>
      <c r="FO58" s="107"/>
      <c r="FP58" s="107"/>
      <c r="FQ58" s="107"/>
      <c r="FR58" s="107"/>
      <c r="FS58" s="107"/>
      <c r="FT58" s="107"/>
      <c r="FU58" s="107"/>
      <c r="FV58" s="107"/>
      <c r="FW58" s="107"/>
      <c r="FX58" s="107"/>
      <c r="FY58" s="107"/>
      <c r="FZ58" s="107"/>
      <c r="GA58" s="107"/>
      <c r="GB58" s="107"/>
      <c r="GC58" s="107"/>
      <c r="GD58" s="107"/>
      <c r="GE58" s="107"/>
      <c r="GF58" s="107"/>
      <c r="GG58" s="107"/>
      <c r="GH58" s="107"/>
      <c r="GI58" s="107">
        <f t="shared" ref="GI58:GS66" si="80">COUNTIF(GI$6:GI$41,$E58)</f>
        <v>0</v>
      </c>
      <c r="GJ58" s="107">
        <f t="shared" si="80"/>
        <v>0</v>
      </c>
      <c r="GK58" s="107">
        <f t="shared" si="80"/>
        <v>0</v>
      </c>
      <c r="GL58" s="107">
        <f t="shared" si="80"/>
        <v>0</v>
      </c>
      <c r="GM58" s="107">
        <f t="shared" si="80"/>
        <v>0</v>
      </c>
      <c r="GN58" s="107">
        <f t="shared" si="80"/>
        <v>0</v>
      </c>
      <c r="GO58" s="107">
        <f t="shared" si="80"/>
        <v>0</v>
      </c>
      <c r="GP58" s="107">
        <f t="shared" si="80"/>
        <v>0</v>
      </c>
      <c r="GQ58" s="107">
        <f t="shared" si="80"/>
        <v>8</v>
      </c>
      <c r="GR58" s="107">
        <f t="shared" si="80"/>
        <v>8</v>
      </c>
      <c r="GS58" s="107">
        <f t="shared" si="80"/>
        <v>0</v>
      </c>
      <c r="GT58" s="107">
        <f t="shared" si="29"/>
        <v>0</v>
      </c>
      <c r="GU58" s="107">
        <f t="shared" si="29"/>
        <v>0</v>
      </c>
      <c r="GV58" s="107">
        <f t="shared" si="29"/>
        <v>0</v>
      </c>
      <c r="GW58" s="107">
        <f t="shared" si="29"/>
        <v>0</v>
      </c>
      <c r="GX58" s="107">
        <f t="shared" si="29"/>
        <v>0</v>
      </c>
      <c r="GY58" s="107">
        <f t="shared" si="29"/>
        <v>0</v>
      </c>
      <c r="GZ58" s="107">
        <f t="shared" si="29"/>
        <v>0</v>
      </c>
      <c r="HA58" s="107">
        <f t="shared" si="29"/>
        <v>0</v>
      </c>
      <c r="HB58" s="107">
        <f t="shared" si="29"/>
        <v>0</v>
      </c>
      <c r="HC58" s="107">
        <f t="shared" si="29"/>
        <v>0</v>
      </c>
      <c r="HD58" s="107">
        <f t="shared" si="30"/>
        <v>0</v>
      </c>
      <c r="HE58" s="107">
        <f t="shared" si="30"/>
        <v>0</v>
      </c>
      <c r="HF58" s="107">
        <f t="shared" si="30"/>
        <v>0</v>
      </c>
      <c r="HG58" s="107">
        <f t="shared" si="30"/>
        <v>0</v>
      </c>
      <c r="HH58" s="107">
        <f t="shared" si="30"/>
        <v>0</v>
      </c>
      <c r="HI58" s="107">
        <f t="shared" si="30"/>
        <v>0</v>
      </c>
      <c r="HJ58" s="107">
        <f t="shared" si="30"/>
        <v>0</v>
      </c>
      <c r="HK58" s="107">
        <f t="shared" si="30"/>
        <v>0</v>
      </c>
      <c r="HL58" s="107">
        <f t="shared" si="30"/>
        <v>0</v>
      </c>
      <c r="HM58" s="107">
        <f t="shared" si="30"/>
        <v>0</v>
      </c>
      <c r="HN58" s="107">
        <f t="shared" si="31"/>
        <v>0</v>
      </c>
      <c r="HO58" s="107">
        <f t="shared" si="31"/>
        <v>0</v>
      </c>
      <c r="HP58" s="107">
        <f t="shared" si="31"/>
        <v>0</v>
      </c>
      <c r="HQ58" s="107">
        <f t="shared" si="31"/>
        <v>0</v>
      </c>
      <c r="HR58" s="107">
        <f t="shared" si="31"/>
        <v>0</v>
      </c>
      <c r="HS58" s="107">
        <f t="shared" si="31"/>
        <v>0</v>
      </c>
      <c r="HT58" s="107">
        <f t="shared" si="31"/>
        <v>0</v>
      </c>
      <c r="HU58" s="107">
        <f t="shared" si="31"/>
        <v>0</v>
      </c>
      <c r="HV58" s="107">
        <f t="shared" si="31"/>
        <v>0</v>
      </c>
      <c r="HW58" s="107">
        <f t="shared" si="31"/>
        <v>0</v>
      </c>
      <c r="HX58" s="107">
        <f t="shared" si="32"/>
        <v>0</v>
      </c>
      <c r="HY58" s="107">
        <f t="shared" si="32"/>
        <v>0</v>
      </c>
      <c r="HZ58" s="107">
        <f t="shared" si="32"/>
        <v>0</v>
      </c>
      <c r="IA58" s="107">
        <f t="shared" si="32"/>
        <v>0</v>
      </c>
      <c r="IB58" s="107">
        <f t="shared" si="32"/>
        <v>0</v>
      </c>
      <c r="IC58" s="107">
        <f t="shared" si="32"/>
        <v>0</v>
      </c>
      <c r="ID58" s="107">
        <f t="shared" si="32"/>
        <v>0</v>
      </c>
      <c r="IE58" s="107">
        <f t="shared" si="32"/>
        <v>0</v>
      </c>
      <c r="IF58" s="107">
        <f t="shared" si="32"/>
        <v>0</v>
      </c>
      <c r="IG58" s="107">
        <f t="shared" si="32"/>
        <v>0</v>
      </c>
      <c r="IH58" s="107">
        <f t="shared" si="32"/>
        <v>0</v>
      </c>
      <c r="II58" s="107">
        <f t="shared" si="32"/>
        <v>0</v>
      </c>
    </row>
    <row r="59" spans="1:243" ht="15" customHeight="1" x14ac:dyDescent="0.2">
      <c r="E59" s="91">
        <v>0</v>
      </c>
      <c r="F59" s="2">
        <f t="shared" ref="F59:O66" si="81">COUNTIF(F$6:F$38,$E59)</f>
        <v>10</v>
      </c>
      <c r="G59" s="2">
        <f t="shared" si="81"/>
        <v>13</v>
      </c>
      <c r="H59" s="2">
        <f t="shared" si="81"/>
        <v>13</v>
      </c>
      <c r="I59" s="2">
        <f t="shared" si="81"/>
        <v>13</v>
      </c>
      <c r="J59" s="2">
        <f t="shared" si="81"/>
        <v>13</v>
      </c>
      <c r="K59" s="2">
        <f t="shared" si="81"/>
        <v>12</v>
      </c>
      <c r="L59" s="2">
        <f t="shared" si="81"/>
        <v>13</v>
      </c>
      <c r="M59" s="2">
        <f t="shared" si="81"/>
        <v>13</v>
      </c>
      <c r="N59" s="2">
        <f t="shared" si="81"/>
        <v>5</v>
      </c>
      <c r="O59" s="2">
        <f t="shared" si="81"/>
        <v>0</v>
      </c>
      <c r="P59" s="2">
        <f t="shared" ref="P59:Y66" si="82">COUNTIF(P$6:P$38,$E59)</f>
        <v>0</v>
      </c>
      <c r="Q59" s="2">
        <f t="shared" si="82"/>
        <v>0</v>
      </c>
      <c r="R59" s="2">
        <f t="shared" si="82"/>
        <v>3</v>
      </c>
      <c r="S59" s="2">
        <f t="shared" si="82"/>
        <v>7</v>
      </c>
      <c r="T59" s="2">
        <f t="shared" si="82"/>
        <v>13</v>
      </c>
      <c r="U59" s="2">
        <f t="shared" si="82"/>
        <v>9</v>
      </c>
      <c r="V59" s="2">
        <f t="shared" si="82"/>
        <v>8</v>
      </c>
      <c r="W59" s="2">
        <f t="shared" si="82"/>
        <v>12</v>
      </c>
      <c r="X59" s="2">
        <f t="shared" si="82"/>
        <v>12</v>
      </c>
      <c r="Y59" s="2">
        <f t="shared" si="82"/>
        <v>7</v>
      </c>
      <c r="Z59" s="2">
        <f t="shared" ref="Z59:AI66" si="83">COUNTIF(Z$6:Z$38,$E59)</f>
        <v>2</v>
      </c>
      <c r="AA59" s="2">
        <f t="shared" si="83"/>
        <v>9</v>
      </c>
      <c r="AB59" s="2">
        <f t="shared" si="83"/>
        <v>5</v>
      </c>
      <c r="AC59" s="2">
        <f t="shared" si="83"/>
        <v>2</v>
      </c>
      <c r="AD59" s="2">
        <f t="shared" si="83"/>
        <v>6</v>
      </c>
      <c r="AE59" s="2">
        <f t="shared" si="83"/>
        <v>9</v>
      </c>
      <c r="AF59" s="2">
        <f t="shared" si="83"/>
        <v>11</v>
      </c>
      <c r="AG59" s="2">
        <f t="shared" si="83"/>
        <v>10</v>
      </c>
      <c r="AH59" s="2">
        <f t="shared" si="83"/>
        <v>8</v>
      </c>
      <c r="AI59" s="2">
        <f t="shared" si="83"/>
        <v>1</v>
      </c>
      <c r="AJ59" s="2">
        <f t="shared" ref="AJ59:AS66" si="84">COUNTIF(AJ$6:AJ$38,$E59)</f>
        <v>4</v>
      </c>
      <c r="AK59" s="2">
        <f t="shared" si="84"/>
        <v>3</v>
      </c>
      <c r="AL59" s="2">
        <f t="shared" si="84"/>
        <v>6</v>
      </c>
      <c r="AM59" s="2">
        <f t="shared" si="84"/>
        <v>10</v>
      </c>
      <c r="AN59" s="2">
        <f t="shared" si="84"/>
        <v>11</v>
      </c>
      <c r="AO59" s="2">
        <f t="shared" si="84"/>
        <v>10</v>
      </c>
      <c r="AP59" s="2">
        <f t="shared" si="84"/>
        <v>11</v>
      </c>
      <c r="AQ59" s="2">
        <f t="shared" si="84"/>
        <v>0</v>
      </c>
      <c r="AR59" s="2">
        <f t="shared" si="84"/>
        <v>1</v>
      </c>
      <c r="AS59" s="2">
        <f t="shared" si="84"/>
        <v>2</v>
      </c>
      <c r="AT59" s="2">
        <f t="shared" ref="AT59:BC66" si="85">COUNTIF(AT$6:AT$38,$E59)</f>
        <v>0</v>
      </c>
      <c r="AU59" s="2">
        <f t="shared" si="85"/>
        <v>0</v>
      </c>
      <c r="AV59" s="2">
        <f t="shared" si="85"/>
        <v>9</v>
      </c>
      <c r="AW59" s="2">
        <f t="shared" si="85"/>
        <v>6</v>
      </c>
      <c r="AX59" s="2">
        <f t="shared" si="85"/>
        <v>9</v>
      </c>
      <c r="AY59" s="2">
        <f t="shared" si="85"/>
        <v>7</v>
      </c>
      <c r="AZ59" s="2">
        <f t="shared" si="85"/>
        <v>6</v>
      </c>
      <c r="BA59" s="2">
        <f t="shared" si="85"/>
        <v>0</v>
      </c>
      <c r="BB59" s="2">
        <f t="shared" si="85"/>
        <v>0</v>
      </c>
      <c r="BC59" s="2">
        <f t="shared" si="85"/>
        <v>0</v>
      </c>
      <c r="BD59" s="2">
        <f t="shared" ref="BD59:BM66" si="86">COUNTIF(BD$6:BD$38,$E59)</f>
        <v>0</v>
      </c>
      <c r="BE59" s="2">
        <f t="shared" si="86"/>
        <v>0</v>
      </c>
      <c r="BF59" s="2">
        <f t="shared" si="86"/>
        <v>0</v>
      </c>
      <c r="BG59" s="2">
        <f t="shared" si="86"/>
        <v>0</v>
      </c>
      <c r="BH59" s="2">
        <f t="shared" si="86"/>
        <v>1</v>
      </c>
      <c r="BI59" s="2">
        <f t="shared" si="86"/>
        <v>0</v>
      </c>
      <c r="BJ59" s="2">
        <f t="shared" si="86"/>
        <v>0</v>
      </c>
      <c r="BK59" s="2">
        <f t="shared" si="86"/>
        <v>5</v>
      </c>
      <c r="BL59" s="2">
        <f t="shared" si="86"/>
        <v>6</v>
      </c>
      <c r="BM59" s="2">
        <f t="shared" si="86"/>
        <v>7</v>
      </c>
      <c r="BN59" s="2">
        <f t="shared" ref="BN59:BW66" si="87">COUNTIF(BN$6:BN$38,$E59)</f>
        <v>4</v>
      </c>
      <c r="BO59" s="2">
        <f t="shared" si="87"/>
        <v>6</v>
      </c>
      <c r="BP59" s="2">
        <f t="shared" si="87"/>
        <v>5</v>
      </c>
      <c r="BQ59" s="2">
        <f t="shared" si="87"/>
        <v>1</v>
      </c>
      <c r="BR59" s="2">
        <f t="shared" si="87"/>
        <v>1</v>
      </c>
      <c r="BS59" s="2">
        <f t="shared" si="87"/>
        <v>2</v>
      </c>
      <c r="BT59" s="2">
        <f t="shared" si="87"/>
        <v>6</v>
      </c>
      <c r="BU59" s="2">
        <f t="shared" si="87"/>
        <v>6</v>
      </c>
      <c r="BV59" s="2">
        <f t="shared" si="87"/>
        <v>7</v>
      </c>
      <c r="BW59" s="2">
        <f t="shared" si="87"/>
        <v>7</v>
      </c>
      <c r="BX59" s="2">
        <f t="shared" ref="BX59:CG66" si="88">COUNTIF(BX$6:BX$38,$E59)</f>
        <v>7</v>
      </c>
      <c r="BY59" s="2">
        <f t="shared" si="88"/>
        <v>7</v>
      </c>
      <c r="BZ59" s="2">
        <f t="shared" si="88"/>
        <v>7</v>
      </c>
      <c r="CA59" s="2">
        <f t="shared" si="88"/>
        <v>6</v>
      </c>
      <c r="CB59" s="2">
        <f t="shared" si="88"/>
        <v>6</v>
      </c>
      <c r="CC59" s="2">
        <f t="shared" si="88"/>
        <v>0</v>
      </c>
      <c r="CD59" s="2">
        <f t="shared" si="88"/>
        <v>0</v>
      </c>
      <c r="CE59" s="2">
        <f t="shared" si="88"/>
        <v>4</v>
      </c>
      <c r="CF59" s="107">
        <f t="shared" si="88"/>
        <v>6</v>
      </c>
      <c r="CG59" s="107">
        <f t="shared" si="88"/>
        <v>5</v>
      </c>
      <c r="CH59" s="107">
        <f t="shared" ref="CH59:CQ66" si="89">COUNTIF(CH$6:CH$38,$E59)</f>
        <v>5</v>
      </c>
      <c r="CI59" s="107">
        <f t="shared" si="89"/>
        <v>6</v>
      </c>
      <c r="CJ59" s="107">
        <f t="shared" si="89"/>
        <v>6</v>
      </c>
      <c r="CK59" s="107">
        <f t="shared" si="89"/>
        <v>5</v>
      </c>
      <c r="CL59" s="107">
        <f t="shared" si="89"/>
        <v>3</v>
      </c>
      <c r="CM59" s="107">
        <f t="shared" si="89"/>
        <v>3</v>
      </c>
      <c r="CN59" s="107">
        <f t="shared" si="89"/>
        <v>3</v>
      </c>
      <c r="CO59" s="107">
        <f t="shared" si="89"/>
        <v>3</v>
      </c>
      <c r="CP59" s="107">
        <f t="shared" si="89"/>
        <v>3</v>
      </c>
      <c r="CQ59" s="107">
        <f t="shared" si="89"/>
        <v>3</v>
      </c>
      <c r="CR59" s="107">
        <f t="shared" ref="CR59:CY66" si="90">COUNTIF(CR$6:CR$38,$E59)</f>
        <v>3</v>
      </c>
      <c r="CS59" s="107">
        <f t="shared" si="90"/>
        <v>2</v>
      </c>
      <c r="CT59" s="107">
        <f t="shared" si="90"/>
        <v>0</v>
      </c>
      <c r="CU59" s="107">
        <f t="shared" si="90"/>
        <v>0</v>
      </c>
      <c r="CV59" s="107">
        <f t="shared" si="90"/>
        <v>0</v>
      </c>
      <c r="CW59" s="107">
        <f t="shared" si="90"/>
        <v>0</v>
      </c>
      <c r="CX59" s="107">
        <f t="shared" si="90"/>
        <v>0</v>
      </c>
      <c r="CY59" s="107">
        <f t="shared" si="90"/>
        <v>0</v>
      </c>
      <c r="CZ59" s="107">
        <f t="shared" ref="CZ59:DI66" si="91">COUNTIF(CZ$6:CZ$41,$E59)</f>
        <v>0</v>
      </c>
      <c r="DA59" s="107">
        <f t="shared" si="91"/>
        <v>0</v>
      </c>
      <c r="DB59" s="107">
        <f t="shared" si="91"/>
        <v>0</v>
      </c>
      <c r="DC59" s="107">
        <f t="shared" si="91"/>
        <v>0</v>
      </c>
      <c r="DD59" s="107">
        <f t="shared" si="91"/>
        <v>2</v>
      </c>
      <c r="DE59" s="107">
        <f t="shared" si="91"/>
        <v>2</v>
      </c>
      <c r="DF59" s="107">
        <f t="shared" si="91"/>
        <v>2</v>
      </c>
      <c r="DG59" s="107">
        <f t="shared" si="91"/>
        <v>2</v>
      </c>
      <c r="DH59" s="107">
        <f t="shared" si="91"/>
        <v>1</v>
      </c>
      <c r="DI59" s="107">
        <f t="shared" si="91"/>
        <v>1</v>
      </c>
      <c r="DJ59" s="107">
        <f t="shared" ref="DJ59:DS66" si="92">COUNTIF(DJ$6:DJ$41,$E59)</f>
        <v>8</v>
      </c>
      <c r="DK59" s="107">
        <f t="shared" si="92"/>
        <v>9</v>
      </c>
      <c r="DL59" s="107">
        <f t="shared" si="92"/>
        <v>9</v>
      </c>
      <c r="DM59" s="107">
        <f t="shared" si="92"/>
        <v>9</v>
      </c>
      <c r="DN59" s="107">
        <f t="shared" si="92"/>
        <v>8</v>
      </c>
      <c r="DO59" s="107">
        <f t="shared" si="92"/>
        <v>9</v>
      </c>
      <c r="DP59" s="107">
        <f t="shared" si="92"/>
        <v>8</v>
      </c>
      <c r="DQ59" s="107">
        <f t="shared" si="92"/>
        <v>0</v>
      </c>
      <c r="DR59" s="107">
        <f t="shared" si="92"/>
        <v>0</v>
      </c>
      <c r="DS59" s="107">
        <f t="shared" si="92"/>
        <v>0</v>
      </c>
      <c r="DT59" s="107">
        <f t="shared" ref="DT59:EC66" si="93">COUNTIF(DT$6:DT$41,$E59)</f>
        <v>0</v>
      </c>
      <c r="DU59" s="107">
        <f t="shared" si="93"/>
        <v>1</v>
      </c>
      <c r="DV59" s="107">
        <f t="shared" si="93"/>
        <v>8</v>
      </c>
      <c r="DW59" s="107">
        <f t="shared" si="93"/>
        <v>9</v>
      </c>
      <c r="DX59" s="107">
        <f t="shared" si="93"/>
        <v>9</v>
      </c>
      <c r="DY59" s="107">
        <f t="shared" si="93"/>
        <v>8</v>
      </c>
      <c r="DZ59" s="107">
        <f t="shared" si="93"/>
        <v>9</v>
      </c>
      <c r="EA59" s="107">
        <f t="shared" si="93"/>
        <v>9</v>
      </c>
      <c r="EB59" s="107">
        <f t="shared" si="93"/>
        <v>9</v>
      </c>
      <c r="EC59" s="107">
        <f t="shared" si="93"/>
        <v>0</v>
      </c>
      <c r="ED59" s="107">
        <f t="shared" ref="ED59:EM66" si="94">COUNTIF(ED$6:ED$41,$E59)</f>
        <v>0</v>
      </c>
      <c r="EE59" s="107">
        <f t="shared" si="94"/>
        <v>1</v>
      </c>
      <c r="EF59" s="107">
        <f t="shared" si="94"/>
        <v>8</v>
      </c>
      <c r="EG59" s="107">
        <f t="shared" si="94"/>
        <v>7</v>
      </c>
      <c r="EH59" s="107">
        <f t="shared" si="94"/>
        <v>7</v>
      </c>
      <c r="EI59" s="107">
        <f t="shared" si="94"/>
        <v>8</v>
      </c>
      <c r="EJ59" s="107">
        <f t="shared" si="94"/>
        <v>9</v>
      </c>
      <c r="EK59" s="107">
        <f t="shared" si="94"/>
        <v>9</v>
      </c>
      <c r="EL59" s="107">
        <f t="shared" si="94"/>
        <v>9</v>
      </c>
      <c r="EM59" s="107">
        <f t="shared" si="94"/>
        <v>9</v>
      </c>
      <c r="EN59" s="107">
        <f t="shared" ref="EN59:EW66" si="95">COUNTIF(EN$6:EN$41,$E59)</f>
        <v>9</v>
      </c>
      <c r="EO59" s="107">
        <f t="shared" si="95"/>
        <v>9</v>
      </c>
      <c r="EP59" s="107">
        <f t="shared" si="95"/>
        <v>9</v>
      </c>
      <c r="EQ59" s="107">
        <f t="shared" si="95"/>
        <v>9</v>
      </c>
      <c r="ER59" s="107">
        <f t="shared" si="95"/>
        <v>8</v>
      </c>
      <c r="ES59" s="107">
        <f t="shared" si="95"/>
        <v>8</v>
      </c>
      <c r="ET59" s="107">
        <f t="shared" si="95"/>
        <v>8</v>
      </c>
      <c r="EU59" s="107">
        <f t="shared" si="95"/>
        <v>9</v>
      </c>
      <c r="EV59" s="107">
        <f t="shared" si="95"/>
        <v>7</v>
      </c>
      <c r="EW59" s="107">
        <f t="shared" si="95"/>
        <v>9</v>
      </c>
      <c r="EX59" s="107">
        <f t="shared" ref="EX59:FG66" si="96">COUNTIF(EX$6:EX$41,$E59)</f>
        <v>8</v>
      </c>
      <c r="EY59" s="107">
        <f t="shared" si="96"/>
        <v>9</v>
      </c>
      <c r="EZ59" s="107">
        <f t="shared" si="96"/>
        <v>9</v>
      </c>
      <c r="FA59" s="107">
        <f t="shared" si="96"/>
        <v>9</v>
      </c>
      <c r="FB59" s="107">
        <f t="shared" si="96"/>
        <v>9</v>
      </c>
      <c r="FC59" s="107">
        <f t="shared" si="96"/>
        <v>7</v>
      </c>
      <c r="FD59" s="107">
        <f t="shared" si="96"/>
        <v>9</v>
      </c>
      <c r="FE59" s="107">
        <f t="shared" si="96"/>
        <v>7</v>
      </c>
      <c r="FF59" s="107">
        <f t="shared" si="96"/>
        <v>7</v>
      </c>
      <c r="FG59" s="107">
        <f t="shared" si="96"/>
        <v>9</v>
      </c>
      <c r="FH59" s="107">
        <f t="shared" ref="FH59:FQ66" si="97">COUNTIF(FH$6:FH$41,$E59)</f>
        <v>9</v>
      </c>
      <c r="FI59" s="107">
        <f t="shared" si="97"/>
        <v>9</v>
      </c>
      <c r="FJ59" s="107">
        <f t="shared" si="97"/>
        <v>9</v>
      </c>
      <c r="FK59" s="107">
        <f t="shared" si="97"/>
        <v>9</v>
      </c>
      <c r="FL59" s="107">
        <f t="shared" si="97"/>
        <v>9</v>
      </c>
      <c r="FM59" s="107">
        <f t="shared" si="97"/>
        <v>8</v>
      </c>
      <c r="FN59" s="107">
        <f t="shared" si="97"/>
        <v>9</v>
      </c>
      <c r="FO59" s="107">
        <f t="shared" si="97"/>
        <v>9</v>
      </c>
      <c r="FP59" s="107">
        <f t="shared" si="97"/>
        <v>9</v>
      </c>
      <c r="FQ59" s="107">
        <f t="shared" si="97"/>
        <v>9</v>
      </c>
      <c r="FR59" s="107">
        <f t="shared" ref="FR59:GA66" si="98">COUNTIF(FR$6:FR$41,$E59)</f>
        <v>9</v>
      </c>
      <c r="FS59" s="107">
        <f t="shared" si="98"/>
        <v>9</v>
      </c>
      <c r="FT59" s="107">
        <f t="shared" si="98"/>
        <v>9</v>
      </c>
      <c r="FU59" s="107">
        <f t="shared" si="98"/>
        <v>9</v>
      </c>
      <c r="FV59" s="107">
        <f t="shared" si="98"/>
        <v>9</v>
      </c>
      <c r="FW59" s="107">
        <f t="shared" si="98"/>
        <v>8</v>
      </c>
      <c r="FX59" s="107">
        <f t="shared" si="98"/>
        <v>9</v>
      </c>
      <c r="FY59" s="107">
        <f t="shared" si="98"/>
        <v>9</v>
      </c>
      <c r="FZ59" s="107">
        <f t="shared" si="98"/>
        <v>9</v>
      </c>
      <c r="GA59" s="107">
        <f t="shared" si="98"/>
        <v>9</v>
      </c>
      <c r="GB59" s="107">
        <f t="shared" ref="GB59:GH66" si="99">COUNTIF(GB$6:GB$41,$E59)</f>
        <v>0</v>
      </c>
      <c r="GC59" s="107">
        <f t="shared" si="99"/>
        <v>0</v>
      </c>
      <c r="GD59" s="107">
        <f t="shared" si="99"/>
        <v>8</v>
      </c>
      <c r="GE59" s="107">
        <f t="shared" si="99"/>
        <v>9</v>
      </c>
      <c r="GF59" s="107">
        <f t="shared" si="99"/>
        <v>7</v>
      </c>
      <c r="GG59" s="107">
        <f t="shared" si="99"/>
        <v>9</v>
      </c>
      <c r="GH59" s="107">
        <f t="shared" si="99"/>
        <v>9</v>
      </c>
      <c r="GI59" s="107">
        <f t="shared" si="80"/>
        <v>9</v>
      </c>
      <c r="GJ59" s="107">
        <f t="shared" si="80"/>
        <v>9</v>
      </c>
      <c r="GK59" s="107">
        <f t="shared" si="80"/>
        <v>9</v>
      </c>
      <c r="GL59" s="107">
        <f t="shared" si="80"/>
        <v>9</v>
      </c>
      <c r="GM59" s="107">
        <f t="shared" si="80"/>
        <v>9</v>
      </c>
      <c r="GN59" s="107">
        <f t="shared" si="80"/>
        <v>0</v>
      </c>
      <c r="GO59" s="107">
        <f t="shared" si="80"/>
        <v>0</v>
      </c>
      <c r="GP59" s="107">
        <f t="shared" si="80"/>
        <v>0</v>
      </c>
      <c r="GQ59" s="107">
        <f t="shared" si="80"/>
        <v>0</v>
      </c>
      <c r="GR59" s="107">
        <f t="shared" si="80"/>
        <v>0</v>
      </c>
      <c r="GS59" s="107">
        <f t="shared" si="80"/>
        <v>0</v>
      </c>
      <c r="GT59" s="107">
        <f t="shared" si="29"/>
        <v>0</v>
      </c>
      <c r="GU59" s="107">
        <f t="shared" si="29"/>
        <v>0</v>
      </c>
      <c r="GV59" s="107">
        <f t="shared" si="29"/>
        <v>0</v>
      </c>
      <c r="GW59" s="107">
        <f t="shared" si="29"/>
        <v>0</v>
      </c>
      <c r="GX59" s="107">
        <f t="shared" si="29"/>
        <v>0</v>
      </c>
      <c r="GY59" s="107">
        <f t="shared" si="29"/>
        <v>0</v>
      </c>
      <c r="GZ59" s="107">
        <f t="shared" si="29"/>
        <v>0</v>
      </c>
      <c r="HA59" s="107">
        <f t="shared" si="29"/>
        <v>0</v>
      </c>
      <c r="HB59" s="107">
        <f t="shared" si="29"/>
        <v>0</v>
      </c>
      <c r="HC59" s="107">
        <f t="shared" si="29"/>
        <v>0</v>
      </c>
      <c r="HD59" s="107">
        <f t="shared" si="30"/>
        <v>0</v>
      </c>
      <c r="HE59" s="107">
        <f t="shared" si="30"/>
        <v>8</v>
      </c>
      <c r="HF59" s="107">
        <f t="shared" si="30"/>
        <v>8</v>
      </c>
      <c r="HG59" s="107">
        <f t="shared" si="30"/>
        <v>8</v>
      </c>
      <c r="HH59" s="107">
        <f t="shared" si="30"/>
        <v>9</v>
      </c>
      <c r="HI59" s="107">
        <f t="shared" si="30"/>
        <v>7</v>
      </c>
      <c r="HJ59" s="107">
        <f t="shared" si="30"/>
        <v>8</v>
      </c>
      <c r="HK59" s="107">
        <f t="shared" si="30"/>
        <v>9</v>
      </c>
      <c r="HL59" s="107">
        <f t="shared" si="30"/>
        <v>8</v>
      </c>
      <c r="HM59" s="107">
        <f t="shared" si="30"/>
        <v>9</v>
      </c>
      <c r="HN59" s="107">
        <f t="shared" si="31"/>
        <v>9</v>
      </c>
      <c r="HO59" s="107">
        <f t="shared" si="31"/>
        <v>7</v>
      </c>
      <c r="HP59" s="107">
        <f t="shared" si="31"/>
        <v>9</v>
      </c>
      <c r="HQ59" s="107">
        <f t="shared" si="31"/>
        <v>0</v>
      </c>
      <c r="HR59" s="107">
        <f t="shared" si="31"/>
        <v>0</v>
      </c>
      <c r="HS59" s="107">
        <f t="shared" si="31"/>
        <v>0</v>
      </c>
      <c r="HT59" s="107">
        <f t="shared" si="31"/>
        <v>0</v>
      </c>
      <c r="HU59" s="107">
        <f t="shared" si="31"/>
        <v>0</v>
      </c>
      <c r="HV59" s="107">
        <f t="shared" si="31"/>
        <v>0</v>
      </c>
      <c r="HW59" s="107">
        <f t="shared" si="31"/>
        <v>0</v>
      </c>
      <c r="HX59" s="107">
        <f t="shared" si="32"/>
        <v>0</v>
      </c>
      <c r="HY59" s="107">
        <f t="shared" si="32"/>
        <v>0</v>
      </c>
      <c r="HZ59" s="107">
        <f t="shared" si="32"/>
        <v>0</v>
      </c>
      <c r="IA59" s="107">
        <f t="shared" si="32"/>
        <v>7</v>
      </c>
      <c r="IB59" s="107">
        <f t="shared" si="32"/>
        <v>0</v>
      </c>
      <c r="IC59" s="107">
        <f t="shared" si="32"/>
        <v>8</v>
      </c>
      <c r="ID59" s="107">
        <f t="shared" si="32"/>
        <v>8</v>
      </c>
      <c r="IE59" s="107">
        <f t="shared" si="32"/>
        <v>8</v>
      </c>
      <c r="IF59" s="107">
        <f t="shared" si="32"/>
        <v>8</v>
      </c>
      <c r="IG59" s="107">
        <f t="shared" si="32"/>
        <v>9</v>
      </c>
      <c r="IH59" s="107">
        <f t="shared" si="32"/>
        <v>9</v>
      </c>
      <c r="II59" s="107">
        <f t="shared" si="32"/>
        <v>9</v>
      </c>
    </row>
    <row r="60" spans="1:243" ht="15" customHeight="1" x14ac:dyDescent="0.2">
      <c r="E60" s="91">
        <v>-1E-3</v>
      </c>
      <c r="F60" s="2">
        <f t="shared" si="81"/>
        <v>0</v>
      </c>
      <c r="G60" s="2">
        <f t="shared" si="81"/>
        <v>0</v>
      </c>
      <c r="H60" s="2">
        <f t="shared" si="81"/>
        <v>0</v>
      </c>
      <c r="I60" s="2">
        <f t="shared" si="81"/>
        <v>0</v>
      </c>
      <c r="J60" s="2">
        <f t="shared" si="81"/>
        <v>0</v>
      </c>
      <c r="K60" s="2">
        <f t="shared" si="81"/>
        <v>0</v>
      </c>
      <c r="L60" s="2">
        <f t="shared" si="81"/>
        <v>0</v>
      </c>
      <c r="M60" s="2">
        <f t="shared" si="81"/>
        <v>0</v>
      </c>
      <c r="N60" s="2">
        <f t="shared" si="81"/>
        <v>0</v>
      </c>
      <c r="O60" s="2">
        <f t="shared" si="81"/>
        <v>0</v>
      </c>
      <c r="P60" s="2">
        <f t="shared" si="82"/>
        <v>0</v>
      </c>
      <c r="Q60" s="2">
        <f t="shared" si="82"/>
        <v>0</v>
      </c>
      <c r="R60" s="2">
        <f t="shared" si="82"/>
        <v>0</v>
      </c>
      <c r="S60" s="2">
        <f t="shared" si="82"/>
        <v>0</v>
      </c>
      <c r="T60" s="2">
        <f t="shared" si="82"/>
        <v>0</v>
      </c>
      <c r="U60" s="2">
        <f t="shared" si="82"/>
        <v>0</v>
      </c>
      <c r="V60" s="2">
        <f t="shared" si="82"/>
        <v>0</v>
      </c>
      <c r="W60" s="2">
        <f t="shared" si="82"/>
        <v>0</v>
      </c>
      <c r="X60" s="2">
        <f t="shared" si="82"/>
        <v>0</v>
      </c>
      <c r="Y60" s="2">
        <f t="shared" si="82"/>
        <v>0</v>
      </c>
      <c r="Z60" s="2">
        <f t="shared" si="83"/>
        <v>0</v>
      </c>
      <c r="AA60" s="2">
        <f t="shared" si="83"/>
        <v>0</v>
      </c>
      <c r="AB60" s="2">
        <f t="shared" si="83"/>
        <v>0</v>
      </c>
      <c r="AC60" s="2">
        <f t="shared" si="83"/>
        <v>0</v>
      </c>
      <c r="AD60" s="2">
        <f t="shared" si="83"/>
        <v>0</v>
      </c>
      <c r="AE60" s="2">
        <f t="shared" si="83"/>
        <v>0</v>
      </c>
      <c r="AF60" s="2">
        <f t="shared" si="83"/>
        <v>0</v>
      </c>
      <c r="AG60" s="2">
        <f t="shared" si="83"/>
        <v>0</v>
      </c>
      <c r="AH60" s="2">
        <f t="shared" si="83"/>
        <v>0</v>
      </c>
      <c r="AI60" s="2">
        <f t="shared" si="83"/>
        <v>0</v>
      </c>
      <c r="AJ60" s="2">
        <f t="shared" si="84"/>
        <v>0</v>
      </c>
      <c r="AK60" s="2">
        <f t="shared" si="84"/>
        <v>0</v>
      </c>
      <c r="AL60" s="2">
        <f t="shared" si="84"/>
        <v>0</v>
      </c>
      <c r="AM60" s="2">
        <f t="shared" si="84"/>
        <v>0</v>
      </c>
      <c r="AN60" s="2">
        <f t="shared" si="84"/>
        <v>0</v>
      </c>
      <c r="AO60" s="2">
        <f t="shared" si="84"/>
        <v>0</v>
      </c>
      <c r="AP60" s="2">
        <f t="shared" si="84"/>
        <v>0</v>
      </c>
      <c r="AQ60" s="2">
        <f t="shared" si="84"/>
        <v>0</v>
      </c>
      <c r="AR60" s="2">
        <f t="shared" si="84"/>
        <v>0</v>
      </c>
      <c r="AS60" s="2">
        <f t="shared" si="84"/>
        <v>0</v>
      </c>
      <c r="AT60" s="2">
        <f t="shared" si="85"/>
        <v>0</v>
      </c>
      <c r="AU60" s="2">
        <f t="shared" si="85"/>
        <v>0</v>
      </c>
      <c r="AV60" s="2">
        <f t="shared" si="85"/>
        <v>0</v>
      </c>
      <c r="AW60" s="2">
        <f t="shared" si="85"/>
        <v>0</v>
      </c>
      <c r="AX60" s="2">
        <f t="shared" si="85"/>
        <v>0</v>
      </c>
      <c r="AY60" s="2">
        <f t="shared" si="85"/>
        <v>0</v>
      </c>
      <c r="AZ60" s="2">
        <f t="shared" si="85"/>
        <v>0</v>
      </c>
      <c r="BA60" s="2">
        <f t="shared" si="85"/>
        <v>0</v>
      </c>
      <c r="BB60" s="2">
        <f t="shared" si="85"/>
        <v>0</v>
      </c>
      <c r="BC60" s="2">
        <f t="shared" si="85"/>
        <v>0</v>
      </c>
      <c r="BD60" s="2">
        <f t="shared" si="86"/>
        <v>0</v>
      </c>
      <c r="BE60" s="2">
        <f t="shared" si="86"/>
        <v>0</v>
      </c>
      <c r="BF60" s="2">
        <f t="shared" si="86"/>
        <v>0</v>
      </c>
      <c r="BG60" s="2">
        <f t="shared" si="86"/>
        <v>0</v>
      </c>
      <c r="BH60" s="2">
        <f t="shared" si="86"/>
        <v>0</v>
      </c>
      <c r="BI60" s="2">
        <f t="shared" si="86"/>
        <v>0</v>
      </c>
      <c r="BJ60" s="2">
        <f t="shared" si="86"/>
        <v>0</v>
      </c>
      <c r="BK60" s="2">
        <f t="shared" si="86"/>
        <v>0</v>
      </c>
      <c r="BL60" s="2">
        <f t="shared" si="86"/>
        <v>0</v>
      </c>
      <c r="BM60" s="2">
        <f t="shared" si="86"/>
        <v>0</v>
      </c>
      <c r="BN60" s="2">
        <f t="shared" si="87"/>
        <v>0</v>
      </c>
      <c r="BO60" s="2">
        <f t="shared" si="87"/>
        <v>0</v>
      </c>
      <c r="BP60" s="2">
        <f t="shared" si="87"/>
        <v>0</v>
      </c>
      <c r="BQ60" s="2">
        <f t="shared" si="87"/>
        <v>0</v>
      </c>
      <c r="BR60" s="2">
        <f t="shared" si="87"/>
        <v>0</v>
      </c>
      <c r="BS60" s="2">
        <f t="shared" si="87"/>
        <v>0</v>
      </c>
      <c r="BT60" s="2">
        <f t="shared" si="87"/>
        <v>0</v>
      </c>
      <c r="BU60" s="2">
        <f t="shared" si="87"/>
        <v>0</v>
      </c>
      <c r="BV60" s="2">
        <f t="shared" si="87"/>
        <v>0</v>
      </c>
      <c r="BW60" s="2">
        <f t="shared" si="87"/>
        <v>0</v>
      </c>
      <c r="BX60" s="2">
        <f t="shared" si="88"/>
        <v>0</v>
      </c>
      <c r="BY60" s="2">
        <f t="shared" si="88"/>
        <v>0</v>
      </c>
      <c r="BZ60" s="2">
        <f t="shared" si="88"/>
        <v>0</v>
      </c>
      <c r="CA60" s="2">
        <f t="shared" si="88"/>
        <v>0</v>
      </c>
      <c r="CB60" s="2">
        <f t="shared" si="88"/>
        <v>0</v>
      </c>
      <c r="CC60" s="2">
        <f t="shared" si="88"/>
        <v>0</v>
      </c>
      <c r="CD60" s="2">
        <f t="shared" si="88"/>
        <v>0</v>
      </c>
      <c r="CE60" s="2">
        <f t="shared" si="88"/>
        <v>0</v>
      </c>
      <c r="CF60" s="107">
        <f t="shared" si="88"/>
        <v>0</v>
      </c>
      <c r="CG60" s="107">
        <f t="shared" si="88"/>
        <v>0</v>
      </c>
      <c r="CH60" s="107">
        <f t="shared" si="89"/>
        <v>0</v>
      </c>
      <c r="CI60" s="107">
        <f t="shared" si="89"/>
        <v>0</v>
      </c>
      <c r="CJ60" s="107">
        <f t="shared" si="89"/>
        <v>0</v>
      </c>
      <c r="CK60" s="107">
        <f t="shared" si="89"/>
        <v>0</v>
      </c>
      <c r="CL60" s="107">
        <f t="shared" si="89"/>
        <v>0</v>
      </c>
      <c r="CM60" s="107">
        <f t="shared" si="89"/>
        <v>0</v>
      </c>
      <c r="CN60" s="107">
        <f t="shared" si="89"/>
        <v>0</v>
      </c>
      <c r="CO60" s="107">
        <f t="shared" si="89"/>
        <v>0</v>
      </c>
      <c r="CP60" s="107">
        <f t="shared" si="89"/>
        <v>0</v>
      </c>
      <c r="CQ60" s="107">
        <f t="shared" si="89"/>
        <v>0</v>
      </c>
      <c r="CR60" s="107">
        <f t="shared" si="90"/>
        <v>0</v>
      </c>
      <c r="CS60" s="107">
        <f t="shared" si="90"/>
        <v>0</v>
      </c>
      <c r="CT60" s="107">
        <f t="shared" si="90"/>
        <v>0</v>
      </c>
      <c r="CU60" s="107">
        <f t="shared" si="90"/>
        <v>0</v>
      </c>
      <c r="CV60" s="107">
        <f t="shared" si="90"/>
        <v>0</v>
      </c>
      <c r="CW60" s="107">
        <f t="shared" si="90"/>
        <v>0</v>
      </c>
      <c r="CX60" s="107">
        <f t="shared" si="90"/>
        <v>2</v>
      </c>
      <c r="CY60" s="107">
        <f t="shared" si="90"/>
        <v>1</v>
      </c>
      <c r="CZ60" s="107">
        <f t="shared" si="91"/>
        <v>1</v>
      </c>
      <c r="DA60" s="107">
        <f t="shared" si="91"/>
        <v>1</v>
      </c>
      <c r="DB60" s="107">
        <f t="shared" si="91"/>
        <v>2</v>
      </c>
      <c r="DC60" s="107">
        <f t="shared" si="91"/>
        <v>1</v>
      </c>
      <c r="DD60" s="107">
        <f t="shared" si="91"/>
        <v>0</v>
      </c>
      <c r="DE60" s="107">
        <f t="shared" si="91"/>
        <v>7</v>
      </c>
      <c r="DF60" s="107">
        <f t="shared" si="91"/>
        <v>7</v>
      </c>
      <c r="DG60" s="107">
        <f t="shared" si="91"/>
        <v>7</v>
      </c>
      <c r="DH60" s="107">
        <f t="shared" si="91"/>
        <v>7</v>
      </c>
      <c r="DI60" s="107">
        <f t="shared" si="91"/>
        <v>0</v>
      </c>
      <c r="DJ60" s="107">
        <f t="shared" si="92"/>
        <v>0</v>
      </c>
      <c r="DK60" s="107">
        <f t="shared" si="92"/>
        <v>0</v>
      </c>
      <c r="DL60" s="107">
        <f t="shared" si="92"/>
        <v>0</v>
      </c>
      <c r="DM60" s="107">
        <f t="shared" si="92"/>
        <v>0</v>
      </c>
      <c r="DN60" s="107">
        <f t="shared" si="92"/>
        <v>0</v>
      </c>
      <c r="DO60" s="107">
        <f t="shared" si="92"/>
        <v>0</v>
      </c>
      <c r="DP60" s="107">
        <f t="shared" si="92"/>
        <v>0</v>
      </c>
      <c r="DQ60" s="107">
        <f t="shared" si="92"/>
        <v>1</v>
      </c>
      <c r="DR60" s="107">
        <f t="shared" si="92"/>
        <v>0</v>
      </c>
      <c r="DS60" s="107">
        <f t="shared" si="92"/>
        <v>0</v>
      </c>
      <c r="DT60" s="107">
        <f t="shared" si="93"/>
        <v>0</v>
      </c>
      <c r="DU60" s="107">
        <f t="shared" si="93"/>
        <v>0</v>
      </c>
      <c r="DV60" s="107">
        <f t="shared" si="93"/>
        <v>0</v>
      </c>
      <c r="DW60" s="107">
        <f t="shared" si="93"/>
        <v>0</v>
      </c>
      <c r="DX60" s="107">
        <f t="shared" si="93"/>
        <v>0</v>
      </c>
      <c r="DY60" s="107">
        <f t="shared" si="93"/>
        <v>0</v>
      </c>
      <c r="DZ60" s="107">
        <f t="shared" si="93"/>
        <v>0</v>
      </c>
      <c r="EA60" s="107">
        <f t="shared" si="93"/>
        <v>0</v>
      </c>
      <c r="EB60" s="107">
        <f t="shared" si="93"/>
        <v>0</v>
      </c>
      <c r="EC60" s="107">
        <f t="shared" si="93"/>
        <v>1</v>
      </c>
      <c r="ED60" s="107">
        <f t="shared" si="94"/>
        <v>1</v>
      </c>
      <c r="EE60" s="107">
        <f t="shared" si="94"/>
        <v>0</v>
      </c>
      <c r="EF60" s="107">
        <f t="shared" si="94"/>
        <v>0</v>
      </c>
      <c r="EG60" s="107">
        <f t="shared" si="94"/>
        <v>0</v>
      </c>
      <c r="EH60" s="107">
        <f t="shared" si="94"/>
        <v>0</v>
      </c>
      <c r="EI60" s="107">
        <f t="shared" si="94"/>
        <v>0</v>
      </c>
      <c r="EJ60" s="107">
        <f t="shared" si="94"/>
        <v>0</v>
      </c>
      <c r="EK60" s="107">
        <f t="shared" si="94"/>
        <v>0</v>
      </c>
      <c r="EL60" s="107">
        <f t="shared" si="94"/>
        <v>0</v>
      </c>
      <c r="EM60" s="107">
        <f t="shared" si="94"/>
        <v>0</v>
      </c>
      <c r="EN60" s="107">
        <f t="shared" si="95"/>
        <v>0</v>
      </c>
      <c r="EO60" s="107">
        <f t="shared" si="95"/>
        <v>0</v>
      </c>
      <c r="EP60" s="107">
        <f t="shared" si="95"/>
        <v>0</v>
      </c>
      <c r="EQ60" s="107">
        <f t="shared" si="95"/>
        <v>0</v>
      </c>
      <c r="ER60" s="107">
        <f t="shared" si="95"/>
        <v>0</v>
      </c>
      <c r="ES60" s="107">
        <f t="shared" si="95"/>
        <v>0</v>
      </c>
      <c r="ET60" s="107">
        <f t="shared" si="95"/>
        <v>0</v>
      </c>
      <c r="EU60" s="107">
        <f t="shared" si="95"/>
        <v>0</v>
      </c>
      <c r="EV60" s="107">
        <f t="shared" si="95"/>
        <v>0</v>
      </c>
      <c r="EW60" s="107">
        <f t="shared" si="95"/>
        <v>0</v>
      </c>
      <c r="EX60" s="107">
        <f t="shared" si="96"/>
        <v>0</v>
      </c>
      <c r="EY60" s="107">
        <f t="shared" si="96"/>
        <v>0</v>
      </c>
      <c r="EZ60" s="107">
        <f t="shared" si="96"/>
        <v>0</v>
      </c>
      <c r="FA60" s="107">
        <f t="shared" si="96"/>
        <v>0</v>
      </c>
      <c r="FB60" s="107">
        <f t="shared" si="96"/>
        <v>0</v>
      </c>
      <c r="FC60" s="107">
        <f t="shared" si="96"/>
        <v>0</v>
      </c>
      <c r="FD60" s="107">
        <f t="shared" si="96"/>
        <v>0</v>
      </c>
      <c r="FE60" s="107">
        <f t="shared" si="96"/>
        <v>0</v>
      </c>
      <c r="FF60" s="107">
        <f t="shared" si="96"/>
        <v>0</v>
      </c>
      <c r="FG60" s="107">
        <f t="shared" si="96"/>
        <v>0</v>
      </c>
      <c r="FH60" s="107">
        <f t="shared" si="97"/>
        <v>0</v>
      </c>
      <c r="FI60" s="107">
        <f t="shared" si="97"/>
        <v>0</v>
      </c>
      <c r="FJ60" s="107">
        <f t="shared" si="97"/>
        <v>0</v>
      </c>
      <c r="FK60" s="107">
        <f t="shared" si="97"/>
        <v>0</v>
      </c>
      <c r="FL60" s="107">
        <f t="shared" si="97"/>
        <v>0</v>
      </c>
      <c r="FM60" s="107">
        <f t="shared" si="97"/>
        <v>0</v>
      </c>
      <c r="FN60" s="107">
        <f t="shared" si="97"/>
        <v>0</v>
      </c>
      <c r="FO60" s="107">
        <f t="shared" si="97"/>
        <v>0</v>
      </c>
      <c r="FP60" s="107">
        <f t="shared" si="97"/>
        <v>0</v>
      </c>
      <c r="FQ60" s="107">
        <f t="shared" si="97"/>
        <v>0</v>
      </c>
      <c r="FR60" s="107">
        <f t="shared" si="98"/>
        <v>0</v>
      </c>
      <c r="FS60" s="107">
        <f t="shared" si="98"/>
        <v>0</v>
      </c>
      <c r="FT60" s="107">
        <f t="shared" si="98"/>
        <v>0</v>
      </c>
      <c r="FU60" s="107">
        <f t="shared" si="98"/>
        <v>0</v>
      </c>
      <c r="FV60" s="107">
        <f t="shared" si="98"/>
        <v>0</v>
      </c>
      <c r="FW60" s="107">
        <f t="shared" si="98"/>
        <v>0</v>
      </c>
      <c r="FX60" s="107">
        <f t="shared" si="98"/>
        <v>0</v>
      </c>
      <c r="FY60" s="107">
        <f t="shared" si="98"/>
        <v>0</v>
      </c>
      <c r="FZ60" s="107">
        <f t="shared" si="98"/>
        <v>0</v>
      </c>
      <c r="GA60" s="107">
        <f t="shared" si="98"/>
        <v>0</v>
      </c>
      <c r="GB60" s="107">
        <f t="shared" si="99"/>
        <v>0</v>
      </c>
      <c r="GC60" s="107">
        <f t="shared" si="99"/>
        <v>0</v>
      </c>
      <c r="GD60" s="107">
        <f t="shared" si="99"/>
        <v>0</v>
      </c>
      <c r="GE60" s="107">
        <f t="shared" si="99"/>
        <v>0</v>
      </c>
      <c r="GF60" s="107">
        <f t="shared" si="99"/>
        <v>0</v>
      </c>
      <c r="GG60" s="107">
        <f t="shared" si="99"/>
        <v>0</v>
      </c>
      <c r="GH60" s="107">
        <f t="shared" si="99"/>
        <v>0</v>
      </c>
      <c r="GI60" s="107">
        <f t="shared" si="80"/>
        <v>0</v>
      </c>
      <c r="GJ60" s="107">
        <f t="shared" si="80"/>
        <v>0</v>
      </c>
      <c r="GK60" s="107">
        <f t="shared" si="80"/>
        <v>0</v>
      </c>
      <c r="GL60" s="107">
        <f t="shared" si="80"/>
        <v>0</v>
      </c>
      <c r="GM60" s="107">
        <f t="shared" si="80"/>
        <v>0</v>
      </c>
      <c r="GN60" s="107">
        <f t="shared" si="80"/>
        <v>0</v>
      </c>
      <c r="GO60" s="107">
        <f t="shared" si="80"/>
        <v>0</v>
      </c>
      <c r="GP60" s="107">
        <f t="shared" si="80"/>
        <v>0</v>
      </c>
      <c r="GQ60" s="107">
        <f t="shared" si="80"/>
        <v>0</v>
      </c>
      <c r="GR60" s="107">
        <f t="shared" si="80"/>
        <v>0</v>
      </c>
      <c r="GS60" s="107">
        <f t="shared" si="80"/>
        <v>0</v>
      </c>
      <c r="GT60" s="107">
        <f t="shared" ref="GT60:HC66" si="100">COUNTIF(GT$6:GT$41,$E60)</f>
        <v>0</v>
      </c>
      <c r="GU60" s="107">
        <f t="shared" si="100"/>
        <v>0</v>
      </c>
      <c r="GV60" s="107">
        <f t="shared" si="100"/>
        <v>0</v>
      </c>
      <c r="GW60" s="107">
        <f t="shared" si="100"/>
        <v>0</v>
      </c>
      <c r="GX60" s="107">
        <f t="shared" si="100"/>
        <v>0</v>
      </c>
      <c r="GY60" s="107">
        <f t="shared" si="100"/>
        <v>0</v>
      </c>
      <c r="GZ60" s="107">
        <f t="shared" si="100"/>
        <v>0</v>
      </c>
      <c r="HA60" s="107">
        <f t="shared" si="100"/>
        <v>0</v>
      </c>
      <c r="HB60" s="107">
        <f t="shared" si="100"/>
        <v>0</v>
      </c>
      <c r="HC60" s="107">
        <f t="shared" si="100"/>
        <v>0</v>
      </c>
      <c r="HD60" s="107">
        <f t="shared" ref="HD60:HM66" si="101">COUNTIF(HD$6:HD$41,$E60)</f>
        <v>0</v>
      </c>
      <c r="HE60" s="107">
        <f t="shared" si="101"/>
        <v>0</v>
      </c>
      <c r="HF60" s="107">
        <f t="shared" si="101"/>
        <v>0</v>
      </c>
      <c r="HG60" s="107">
        <f t="shared" si="101"/>
        <v>0</v>
      </c>
      <c r="HH60" s="107">
        <f t="shared" si="101"/>
        <v>0</v>
      </c>
      <c r="HI60" s="107">
        <f t="shared" si="101"/>
        <v>0</v>
      </c>
      <c r="HJ60" s="107">
        <f t="shared" si="101"/>
        <v>0</v>
      </c>
      <c r="HK60" s="107">
        <f t="shared" si="101"/>
        <v>0</v>
      </c>
      <c r="HL60" s="107">
        <f t="shared" si="101"/>
        <v>0</v>
      </c>
      <c r="HM60" s="107">
        <f t="shared" si="101"/>
        <v>0</v>
      </c>
      <c r="HN60" s="107">
        <f t="shared" ref="HN60:HW66" si="102">COUNTIF(HN$6:HN$41,$E60)</f>
        <v>0</v>
      </c>
      <c r="HO60" s="107">
        <f t="shared" si="102"/>
        <v>0</v>
      </c>
      <c r="HP60" s="107">
        <f t="shared" si="102"/>
        <v>0</v>
      </c>
      <c r="HQ60" s="107">
        <f t="shared" si="102"/>
        <v>0</v>
      </c>
      <c r="HR60" s="107">
        <f t="shared" si="102"/>
        <v>0</v>
      </c>
      <c r="HS60" s="107">
        <f t="shared" si="102"/>
        <v>0</v>
      </c>
      <c r="HT60" s="107">
        <f t="shared" si="102"/>
        <v>0</v>
      </c>
      <c r="HU60" s="107">
        <f t="shared" si="102"/>
        <v>0</v>
      </c>
      <c r="HV60" s="107">
        <f t="shared" si="102"/>
        <v>0</v>
      </c>
      <c r="HW60" s="107">
        <f t="shared" si="102"/>
        <v>0</v>
      </c>
      <c r="HX60" s="107">
        <f t="shared" ref="HX60:II66" si="103">COUNTIF(HX$6:HX$41,$E60)</f>
        <v>0</v>
      </c>
      <c r="HY60" s="107">
        <f t="shared" si="103"/>
        <v>0</v>
      </c>
      <c r="HZ60" s="107">
        <f t="shared" si="103"/>
        <v>0</v>
      </c>
      <c r="IA60" s="107">
        <f t="shared" si="103"/>
        <v>0</v>
      </c>
      <c r="IB60" s="107">
        <f t="shared" si="103"/>
        <v>0</v>
      </c>
      <c r="IC60" s="107">
        <f t="shared" si="103"/>
        <v>0</v>
      </c>
      <c r="ID60" s="107">
        <f t="shared" si="103"/>
        <v>0</v>
      </c>
      <c r="IE60" s="107">
        <f t="shared" si="103"/>
        <v>0</v>
      </c>
      <c r="IF60" s="107">
        <f t="shared" si="103"/>
        <v>0</v>
      </c>
      <c r="IG60" s="107">
        <f t="shared" si="103"/>
        <v>0</v>
      </c>
      <c r="IH60" s="107">
        <f t="shared" si="103"/>
        <v>0</v>
      </c>
      <c r="II60" s="107">
        <f t="shared" si="103"/>
        <v>0</v>
      </c>
    </row>
    <row r="61" spans="1:243" ht="15" customHeight="1" x14ac:dyDescent="0.2">
      <c r="E61" s="91">
        <v>-1.5E-3</v>
      </c>
      <c r="F61" s="2">
        <f t="shared" si="81"/>
        <v>0</v>
      </c>
      <c r="G61" s="2">
        <f t="shared" si="81"/>
        <v>0</v>
      </c>
      <c r="H61" s="2">
        <f t="shared" si="81"/>
        <v>0</v>
      </c>
      <c r="I61" s="2">
        <f t="shared" si="81"/>
        <v>0</v>
      </c>
      <c r="J61" s="2">
        <f t="shared" si="81"/>
        <v>0</v>
      </c>
      <c r="K61" s="2">
        <f t="shared" si="81"/>
        <v>0</v>
      </c>
      <c r="L61" s="2">
        <f t="shared" si="81"/>
        <v>0</v>
      </c>
      <c r="M61" s="2">
        <f t="shared" si="81"/>
        <v>0</v>
      </c>
      <c r="N61" s="2">
        <f t="shared" si="81"/>
        <v>0</v>
      </c>
      <c r="O61" s="2">
        <f t="shared" si="81"/>
        <v>0</v>
      </c>
      <c r="P61" s="2">
        <f t="shared" si="82"/>
        <v>0</v>
      </c>
      <c r="Q61" s="2">
        <f t="shared" si="82"/>
        <v>0</v>
      </c>
      <c r="R61" s="2">
        <f t="shared" si="82"/>
        <v>0</v>
      </c>
      <c r="S61" s="2">
        <f t="shared" si="82"/>
        <v>0</v>
      </c>
      <c r="T61" s="2">
        <f t="shared" si="82"/>
        <v>0</v>
      </c>
      <c r="U61" s="2">
        <f t="shared" si="82"/>
        <v>0</v>
      </c>
      <c r="V61" s="2">
        <f t="shared" si="82"/>
        <v>0</v>
      </c>
      <c r="W61" s="2">
        <f t="shared" si="82"/>
        <v>0</v>
      </c>
      <c r="X61" s="2">
        <f t="shared" si="82"/>
        <v>0</v>
      </c>
      <c r="Y61" s="2">
        <f t="shared" si="82"/>
        <v>0</v>
      </c>
      <c r="Z61" s="2">
        <f t="shared" si="83"/>
        <v>0</v>
      </c>
      <c r="AA61" s="2">
        <f t="shared" si="83"/>
        <v>0</v>
      </c>
      <c r="AB61" s="2">
        <f t="shared" si="83"/>
        <v>0</v>
      </c>
      <c r="AC61" s="2">
        <f t="shared" si="83"/>
        <v>0</v>
      </c>
      <c r="AD61" s="2">
        <f t="shared" si="83"/>
        <v>0</v>
      </c>
      <c r="AE61" s="2">
        <f t="shared" si="83"/>
        <v>0</v>
      </c>
      <c r="AF61" s="2">
        <f t="shared" si="83"/>
        <v>0</v>
      </c>
      <c r="AG61" s="2">
        <f t="shared" si="83"/>
        <v>0</v>
      </c>
      <c r="AH61" s="2">
        <f t="shared" si="83"/>
        <v>0</v>
      </c>
      <c r="AI61" s="2">
        <f t="shared" si="83"/>
        <v>0</v>
      </c>
      <c r="AJ61" s="2">
        <f t="shared" si="84"/>
        <v>0</v>
      </c>
      <c r="AK61" s="2">
        <f t="shared" si="84"/>
        <v>0</v>
      </c>
      <c r="AL61" s="2">
        <f t="shared" si="84"/>
        <v>0</v>
      </c>
      <c r="AM61" s="2">
        <f t="shared" si="84"/>
        <v>0</v>
      </c>
      <c r="AN61" s="2">
        <f t="shared" si="84"/>
        <v>0</v>
      </c>
      <c r="AO61" s="2">
        <f t="shared" si="84"/>
        <v>0</v>
      </c>
      <c r="AP61" s="2">
        <f t="shared" si="84"/>
        <v>0</v>
      </c>
      <c r="AQ61" s="2">
        <f t="shared" si="84"/>
        <v>0</v>
      </c>
      <c r="AR61" s="2">
        <f t="shared" si="84"/>
        <v>0</v>
      </c>
      <c r="AS61" s="2">
        <f t="shared" si="84"/>
        <v>0</v>
      </c>
      <c r="AT61" s="2">
        <f t="shared" si="85"/>
        <v>0</v>
      </c>
      <c r="AU61" s="2">
        <f t="shared" si="85"/>
        <v>0</v>
      </c>
      <c r="AV61" s="2">
        <f t="shared" si="85"/>
        <v>0</v>
      </c>
      <c r="AW61" s="2">
        <f t="shared" si="85"/>
        <v>0</v>
      </c>
      <c r="AX61" s="2">
        <f t="shared" si="85"/>
        <v>0</v>
      </c>
      <c r="AY61" s="2">
        <f t="shared" si="85"/>
        <v>0</v>
      </c>
      <c r="AZ61" s="2">
        <f t="shared" si="85"/>
        <v>0</v>
      </c>
      <c r="BA61" s="2">
        <f t="shared" si="85"/>
        <v>0</v>
      </c>
      <c r="BB61" s="2">
        <f t="shared" si="85"/>
        <v>0</v>
      </c>
      <c r="BC61" s="2">
        <f t="shared" si="85"/>
        <v>0</v>
      </c>
      <c r="BD61" s="2">
        <f t="shared" si="86"/>
        <v>0</v>
      </c>
      <c r="BE61" s="2">
        <f t="shared" si="86"/>
        <v>0</v>
      </c>
      <c r="BF61" s="2">
        <f t="shared" si="86"/>
        <v>0</v>
      </c>
      <c r="BG61" s="2">
        <f t="shared" si="86"/>
        <v>0</v>
      </c>
      <c r="BH61" s="2">
        <f t="shared" si="86"/>
        <v>0</v>
      </c>
      <c r="BI61" s="2">
        <f t="shared" si="86"/>
        <v>0</v>
      </c>
      <c r="BJ61" s="2">
        <f t="shared" si="86"/>
        <v>0</v>
      </c>
      <c r="BK61" s="2">
        <f t="shared" si="86"/>
        <v>0</v>
      </c>
      <c r="BL61" s="2">
        <f t="shared" si="86"/>
        <v>0</v>
      </c>
      <c r="BM61" s="2">
        <f t="shared" si="86"/>
        <v>0</v>
      </c>
      <c r="BN61" s="2">
        <f t="shared" si="87"/>
        <v>0</v>
      </c>
      <c r="BO61" s="2">
        <f t="shared" si="87"/>
        <v>0</v>
      </c>
      <c r="BP61" s="2">
        <f t="shared" si="87"/>
        <v>0</v>
      </c>
      <c r="BQ61" s="2">
        <f t="shared" si="87"/>
        <v>0</v>
      </c>
      <c r="BR61" s="2">
        <f t="shared" si="87"/>
        <v>0</v>
      </c>
      <c r="BS61" s="2">
        <f t="shared" si="87"/>
        <v>0</v>
      </c>
      <c r="BT61" s="2">
        <f t="shared" si="87"/>
        <v>0</v>
      </c>
      <c r="BU61" s="2">
        <f t="shared" si="87"/>
        <v>0</v>
      </c>
      <c r="BV61" s="2">
        <f t="shared" si="87"/>
        <v>0</v>
      </c>
      <c r="BW61" s="2">
        <f t="shared" si="87"/>
        <v>0</v>
      </c>
      <c r="BX61" s="2">
        <f t="shared" si="88"/>
        <v>0</v>
      </c>
      <c r="BY61" s="2">
        <f t="shared" si="88"/>
        <v>0</v>
      </c>
      <c r="BZ61" s="2">
        <f t="shared" si="88"/>
        <v>0</v>
      </c>
      <c r="CA61" s="2">
        <f t="shared" si="88"/>
        <v>0</v>
      </c>
      <c r="CB61" s="2">
        <f t="shared" si="88"/>
        <v>0</v>
      </c>
      <c r="CC61" s="2">
        <f t="shared" si="88"/>
        <v>0</v>
      </c>
      <c r="CD61" s="2">
        <f t="shared" si="88"/>
        <v>0</v>
      </c>
      <c r="CE61" s="2">
        <f t="shared" si="88"/>
        <v>0</v>
      </c>
      <c r="CF61" s="107">
        <f t="shared" si="88"/>
        <v>0</v>
      </c>
      <c r="CG61" s="107">
        <f t="shared" si="88"/>
        <v>0</v>
      </c>
      <c r="CH61" s="107">
        <f t="shared" si="89"/>
        <v>0</v>
      </c>
      <c r="CI61" s="107">
        <f t="shared" si="89"/>
        <v>0</v>
      </c>
      <c r="CJ61" s="107">
        <f t="shared" si="89"/>
        <v>0</v>
      </c>
      <c r="CK61" s="107">
        <f t="shared" si="89"/>
        <v>0</v>
      </c>
      <c r="CL61" s="107">
        <f t="shared" si="89"/>
        <v>0</v>
      </c>
      <c r="CM61" s="107">
        <f t="shared" si="89"/>
        <v>0</v>
      </c>
      <c r="CN61" s="107">
        <f t="shared" si="89"/>
        <v>0</v>
      </c>
      <c r="CO61" s="107">
        <f t="shared" si="89"/>
        <v>0</v>
      </c>
      <c r="CP61" s="107">
        <f t="shared" si="89"/>
        <v>0</v>
      </c>
      <c r="CQ61" s="107">
        <f t="shared" si="89"/>
        <v>0</v>
      </c>
      <c r="CR61" s="107">
        <f t="shared" si="90"/>
        <v>0</v>
      </c>
      <c r="CS61" s="107">
        <f t="shared" si="90"/>
        <v>0</v>
      </c>
      <c r="CT61" s="107">
        <f t="shared" si="90"/>
        <v>0</v>
      </c>
      <c r="CU61" s="107">
        <f t="shared" si="90"/>
        <v>0</v>
      </c>
      <c r="CV61" s="107">
        <f t="shared" si="90"/>
        <v>0</v>
      </c>
      <c r="CW61" s="107">
        <f t="shared" si="90"/>
        <v>0</v>
      </c>
      <c r="CX61" s="107">
        <f t="shared" si="90"/>
        <v>0</v>
      </c>
      <c r="CY61" s="107">
        <f t="shared" si="90"/>
        <v>0</v>
      </c>
      <c r="CZ61" s="107">
        <f t="shared" si="91"/>
        <v>0</v>
      </c>
      <c r="DA61" s="107">
        <f t="shared" si="91"/>
        <v>0</v>
      </c>
      <c r="DB61" s="107">
        <f t="shared" si="91"/>
        <v>0</v>
      </c>
      <c r="DC61" s="107">
        <f t="shared" si="91"/>
        <v>7</v>
      </c>
      <c r="DD61" s="107">
        <f t="shared" si="91"/>
        <v>7</v>
      </c>
      <c r="DE61" s="107">
        <f t="shared" si="91"/>
        <v>0</v>
      </c>
      <c r="DF61" s="107">
        <f t="shared" si="91"/>
        <v>0</v>
      </c>
      <c r="DG61" s="107">
        <f t="shared" si="91"/>
        <v>0</v>
      </c>
      <c r="DH61" s="107">
        <f t="shared" si="91"/>
        <v>0</v>
      </c>
      <c r="DI61" s="107">
        <f t="shared" si="91"/>
        <v>0</v>
      </c>
      <c r="DJ61" s="107">
        <f t="shared" si="92"/>
        <v>0</v>
      </c>
      <c r="DK61" s="107">
        <f t="shared" si="92"/>
        <v>0</v>
      </c>
      <c r="DL61" s="107">
        <f t="shared" si="92"/>
        <v>0</v>
      </c>
      <c r="DM61" s="107">
        <f t="shared" si="92"/>
        <v>0</v>
      </c>
      <c r="DN61" s="107">
        <f t="shared" si="92"/>
        <v>0</v>
      </c>
      <c r="DO61" s="107">
        <f t="shared" si="92"/>
        <v>0</v>
      </c>
      <c r="DP61" s="107">
        <f t="shared" si="92"/>
        <v>0</v>
      </c>
      <c r="DQ61" s="107">
        <f t="shared" si="92"/>
        <v>8</v>
      </c>
      <c r="DR61" s="107">
        <f t="shared" si="92"/>
        <v>9</v>
      </c>
      <c r="DS61" s="107">
        <f t="shared" si="92"/>
        <v>9</v>
      </c>
      <c r="DT61" s="107">
        <f t="shared" si="93"/>
        <v>8</v>
      </c>
      <c r="DU61" s="107">
        <f t="shared" si="93"/>
        <v>8</v>
      </c>
      <c r="DV61" s="107">
        <f t="shared" si="93"/>
        <v>0</v>
      </c>
      <c r="DW61" s="107">
        <f t="shared" si="93"/>
        <v>0</v>
      </c>
      <c r="DX61" s="107">
        <f t="shared" si="93"/>
        <v>0</v>
      </c>
      <c r="DY61" s="107">
        <f t="shared" si="93"/>
        <v>0</v>
      </c>
      <c r="DZ61" s="107">
        <f t="shared" si="93"/>
        <v>0</v>
      </c>
      <c r="EA61" s="107">
        <f t="shared" si="93"/>
        <v>0</v>
      </c>
      <c r="EB61" s="107">
        <f t="shared" si="93"/>
        <v>0</v>
      </c>
      <c r="EC61" s="107">
        <f t="shared" si="93"/>
        <v>8</v>
      </c>
      <c r="ED61" s="107">
        <f t="shared" si="94"/>
        <v>8</v>
      </c>
      <c r="EE61" s="107">
        <f t="shared" si="94"/>
        <v>8</v>
      </c>
      <c r="EF61" s="107">
        <f t="shared" si="94"/>
        <v>0</v>
      </c>
      <c r="EG61" s="107">
        <f t="shared" si="94"/>
        <v>0</v>
      </c>
      <c r="EH61" s="107">
        <f t="shared" si="94"/>
        <v>0</v>
      </c>
      <c r="EI61" s="107">
        <f t="shared" si="94"/>
        <v>0</v>
      </c>
      <c r="EJ61" s="107">
        <f t="shared" si="94"/>
        <v>0</v>
      </c>
      <c r="EK61" s="107">
        <f t="shared" si="94"/>
        <v>0</v>
      </c>
      <c r="EL61" s="107">
        <f t="shared" si="94"/>
        <v>0</v>
      </c>
      <c r="EM61" s="107">
        <f t="shared" si="94"/>
        <v>0</v>
      </c>
      <c r="EN61" s="107">
        <f t="shared" si="95"/>
        <v>0</v>
      </c>
      <c r="EO61" s="107">
        <f t="shared" si="95"/>
        <v>0</v>
      </c>
      <c r="EP61" s="107">
        <f t="shared" si="95"/>
        <v>0</v>
      </c>
      <c r="EQ61" s="107">
        <f t="shared" si="95"/>
        <v>0</v>
      </c>
      <c r="ER61" s="107">
        <f t="shared" si="95"/>
        <v>0</v>
      </c>
      <c r="ES61" s="107">
        <f t="shared" si="95"/>
        <v>0</v>
      </c>
      <c r="ET61" s="107">
        <f t="shared" si="95"/>
        <v>0</v>
      </c>
      <c r="EU61" s="107">
        <f t="shared" si="95"/>
        <v>0</v>
      </c>
      <c r="EV61" s="107">
        <f t="shared" si="95"/>
        <v>0</v>
      </c>
      <c r="EW61" s="107">
        <f t="shared" si="95"/>
        <v>0</v>
      </c>
      <c r="EX61" s="107">
        <f t="shared" si="96"/>
        <v>0</v>
      </c>
      <c r="EY61" s="107">
        <f t="shared" si="96"/>
        <v>0</v>
      </c>
      <c r="EZ61" s="107">
        <f t="shared" si="96"/>
        <v>0</v>
      </c>
      <c r="FA61" s="107">
        <f t="shared" si="96"/>
        <v>0</v>
      </c>
      <c r="FB61" s="107">
        <f t="shared" si="96"/>
        <v>0</v>
      </c>
      <c r="FC61" s="107">
        <f t="shared" si="96"/>
        <v>0</v>
      </c>
      <c r="FD61" s="107">
        <f t="shared" si="96"/>
        <v>0</v>
      </c>
      <c r="FE61" s="107">
        <f t="shared" si="96"/>
        <v>0</v>
      </c>
      <c r="FF61" s="107">
        <f t="shared" si="96"/>
        <v>0</v>
      </c>
      <c r="FG61" s="107">
        <f t="shared" si="96"/>
        <v>0</v>
      </c>
      <c r="FH61" s="107">
        <f t="shared" si="97"/>
        <v>0</v>
      </c>
      <c r="FI61" s="107">
        <f t="shared" si="97"/>
        <v>0</v>
      </c>
      <c r="FJ61" s="107">
        <f t="shared" si="97"/>
        <v>0</v>
      </c>
      <c r="FK61" s="107">
        <f t="shared" si="97"/>
        <v>0</v>
      </c>
      <c r="FL61" s="107">
        <f t="shared" si="97"/>
        <v>0</v>
      </c>
      <c r="FM61" s="107">
        <f t="shared" si="97"/>
        <v>0</v>
      </c>
      <c r="FN61" s="107">
        <f t="shared" si="97"/>
        <v>0</v>
      </c>
      <c r="FO61" s="107">
        <f t="shared" si="97"/>
        <v>0</v>
      </c>
      <c r="FP61" s="107">
        <f t="shared" si="97"/>
        <v>0</v>
      </c>
      <c r="FQ61" s="107">
        <f t="shared" si="97"/>
        <v>0</v>
      </c>
      <c r="FR61" s="107">
        <f t="shared" si="98"/>
        <v>0</v>
      </c>
      <c r="FS61" s="107">
        <f t="shared" si="98"/>
        <v>0</v>
      </c>
      <c r="FT61" s="107">
        <f t="shared" si="98"/>
        <v>0</v>
      </c>
      <c r="FU61" s="107">
        <f t="shared" si="98"/>
        <v>0</v>
      </c>
      <c r="FV61" s="107">
        <f t="shared" si="98"/>
        <v>0</v>
      </c>
      <c r="FW61" s="107">
        <f t="shared" si="98"/>
        <v>0</v>
      </c>
      <c r="FX61" s="107">
        <f t="shared" si="98"/>
        <v>0</v>
      </c>
      <c r="FY61" s="107">
        <f t="shared" si="98"/>
        <v>0</v>
      </c>
      <c r="FZ61" s="107">
        <f t="shared" si="98"/>
        <v>0</v>
      </c>
      <c r="GA61" s="107">
        <f t="shared" si="98"/>
        <v>0</v>
      </c>
      <c r="GB61" s="107">
        <f t="shared" si="99"/>
        <v>9</v>
      </c>
      <c r="GC61" s="107">
        <f t="shared" si="99"/>
        <v>9</v>
      </c>
      <c r="GD61" s="107">
        <f t="shared" si="99"/>
        <v>0</v>
      </c>
      <c r="GE61" s="107">
        <f t="shared" si="99"/>
        <v>0</v>
      </c>
      <c r="GF61" s="107">
        <f t="shared" si="99"/>
        <v>0</v>
      </c>
      <c r="GG61" s="107">
        <f t="shared" si="99"/>
        <v>0</v>
      </c>
      <c r="GH61" s="107">
        <f t="shared" si="99"/>
        <v>0</v>
      </c>
      <c r="GI61" s="107">
        <f t="shared" si="80"/>
        <v>0</v>
      </c>
      <c r="GJ61" s="107">
        <f t="shared" si="80"/>
        <v>0</v>
      </c>
      <c r="GK61" s="107">
        <f t="shared" si="80"/>
        <v>0</v>
      </c>
      <c r="GL61" s="107">
        <f t="shared" si="80"/>
        <v>0</v>
      </c>
      <c r="GM61" s="107">
        <f t="shared" si="80"/>
        <v>0</v>
      </c>
      <c r="GN61" s="107">
        <f t="shared" si="80"/>
        <v>0</v>
      </c>
      <c r="GO61" s="107">
        <f t="shared" si="80"/>
        <v>0</v>
      </c>
      <c r="GP61" s="107">
        <f t="shared" si="80"/>
        <v>0</v>
      </c>
      <c r="GQ61" s="107">
        <f t="shared" si="80"/>
        <v>0</v>
      </c>
      <c r="GR61" s="107">
        <f t="shared" si="80"/>
        <v>0</v>
      </c>
      <c r="GS61" s="107">
        <f t="shared" si="80"/>
        <v>0</v>
      </c>
      <c r="GT61" s="107">
        <f t="shared" si="100"/>
        <v>0</v>
      </c>
      <c r="GU61" s="107">
        <f t="shared" si="100"/>
        <v>0</v>
      </c>
      <c r="GV61" s="107">
        <f t="shared" si="100"/>
        <v>0</v>
      </c>
      <c r="GW61" s="107">
        <f t="shared" si="100"/>
        <v>0</v>
      </c>
      <c r="GX61" s="107">
        <f t="shared" si="100"/>
        <v>0</v>
      </c>
      <c r="GY61" s="107">
        <f t="shared" si="100"/>
        <v>0</v>
      </c>
      <c r="GZ61" s="107">
        <f t="shared" si="100"/>
        <v>0</v>
      </c>
      <c r="HA61" s="107">
        <f t="shared" si="100"/>
        <v>0</v>
      </c>
      <c r="HB61" s="107">
        <f t="shared" si="100"/>
        <v>0</v>
      </c>
      <c r="HC61" s="107">
        <f t="shared" si="100"/>
        <v>0</v>
      </c>
      <c r="HD61" s="107">
        <f t="shared" si="101"/>
        <v>0</v>
      </c>
      <c r="HE61" s="107">
        <f t="shared" si="101"/>
        <v>0</v>
      </c>
      <c r="HF61" s="107">
        <f t="shared" si="101"/>
        <v>0</v>
      </c>
      <c r="HG61" s="107">
        <f t="shared" si="101"/>
        <v>0</v>
      </c>
      <c r="HH61" s="107">
        <f t="shared" si="101"/>
        <v>0</v>
      </c>
      <c r="HI61" s="107">
        <f t="shared" si="101"/>
        <v>0</v>
      </c>
      <c r="HJ61" s="107">
        <f t="shared" si="101"/>
        <v>0</v>
      </c>
      <c r="HK61" s="107">
        <f t="shared" si="101"/>
        <v>0</v>
      </c>
      <c r="HL61" s="107">
        <f t="shared" si="101"/>
        <v>0</v>
      </c>
      <c r="HM61" s="107">
        <f t="shared" si="101"/>
        <v>0</v>
      </c>
      <c r="HN61" s="107">
        <f t="shared" si="102"/>
        <v>0</v>
      </c>
      <c r="HO61" s="107">
        <f t="shared" si="102"/>
        <v>0</v>
      </c>
      <c r="HP61" s="107">
        <f t="shared" si="102"/>
        <v>0</v>
      </c>
      <c r="HQ61" s="107">
        <f t="shared" si="102"/>
        <v>0</v>
      </c>
      <c r="HR61" s="107">
        <f t="shared" si="102"/>
        <v>0</v>
      </c>
      <c r="HS61" s="107">
        <f t="shared" si="102"/>
        <v>0</v>
      </c>
      <c r="HT61" s="107">
        <f t="shared" si="102"/>
        <v>0</v>
      </c>
      <c r="HU61" s="107">
        <f t="shared" si="102"/>
        <v>0</v>
      </c>
      <c r="HV61" s="107">
        <f t="shared" si="102"/>
        <v>0</v>
      </c>
      <c r="HW61" s="107">
        <f t="shared" si="102"/>
        <v>0</v>
      </c>
      <c r="HX61" s="107">
        <f t="shared" si="103"/>
        <v>0</v>
      </c>
      <c r="HY61" s="107">
        <f t="shared" si="103"/>
        <v>0</v>
      </c>
      <c r="HZ61" s="107">
        <f t="shared" si="103"/>
        <v>0</v>
      </c>
      <c r="IA61" s="107">
        <f t="shared" si="103"/>
        <v>0</v>
      </c>
      <c r="IB61" s="107">
        <f t="shared" si="103"/>
        <v>0</v>
      </c>
      <c r="IC61" s="107">
        <f t="shared" si="103"/>
        <v>0</v>
      </c>
      <c r="ID61" s="107">
        <f t="shared" si="103"/>
        <v>0</v>
      </c>
      <c r="IE61" s="107">
        <f t="shared" si="103"/>
        <v>0</v>
      </c>
      <c r="IF61" s="107">
        <f t="shared" si="103"/>
        <v>0</v>
      </c>
      <c r="IG61" s="107">
        <f t="shared" si="103"/>
        <v>0</v>
      </c>
      <c r="IH61" s="107">
        <f t="shared" si="103"/>
        <v>0</v>
      </c>
      <c r="II61" s="107">
        <f t="shared" si="103"/>
        <v>0</v>
      </c>
    </row>
    <row r="62" spans="1:243" ht="15" customHeight="1" x14ac:dyDescent="0.2">
      <c r="E62" s="91">
        <v>-2E-3</v>
      </c>
      <c r="F62" s="2">
        <f t="shared" si="81"/>
        <v>0</v>
      </c>
      <c r="G62" s="2">
        <f t="shared" si="81"/>
        <v>0</v>
      </c>
      <c r="H62" s="2">
        <f t="shared" si="81"/>
        <v>0</v>
      </c>
      <c r="I62" s="2">
        <f t="shared" si="81"/>
        <v>0</v>
      </c>
      <c r="J62" s="2">
        <f t="shared" si="81"/>
        <v>0</v>
      </c>
      <c r="K62" s="2">
        <f t="shared" si="81"/>
        <v>0</v>
      </c>
      <c r="L62" s="2">
        <f t="shared" si="81"/>
        <v>0</v>
      </c>
      <c r="M62" s="2">
        <f t="shared" si="81"/>
        <v>0</v>
      </c>
      <c r="N62" s="2">
        <f t="shared" si="81"/>
        <v>0</v>
      </c>
      <c r="O62" s="2">
        <f t="shared" si="81"/>
        <v>0</v>
      </c>
      <c r="P62" s="2">
        <f t="shared" si="82"/>
        <v>0</v>
      </c>
      <c r="Q62" s="2">
        <f t="shared" si="82"/>
        <v>0</v>
      </c>
      <c r="R62" s="2">
        <f t="shared" si="82"/>
        <v>0</v>
      </c>
      <c r="S62" s="2">
        <f t="shared" si="82"/>
        <v>0</v>
      </c>
      <c r="T62" s="2">
        <f t="shared" si="82"/>
        <v>0</v>
      </c>
      <c r="U62" s="2">
        <f t="shared" si="82"/>
        <v>0</v>
      </c>
      <c r="V62" s="2">
        <f t="shared" si="82"/>
        <v>0</v>
      </c>
      <c r="W62" s="2">
        <f t="shared" si="82"/>
        <v>0</v>
      </c>
      <c r="X62" s="2">
        <f t="shared" si="82"/>
        <v>0</v>
      </c>
      <c r="Y62" s="2">
        <f t="shared" si="82"/>
        <v>0</v>
      </c>
      <c r="Z62" s="2">
        <f t="shared" si="83"/>
        <v>0</v>
      </c>
      <c r="AA62" s="2">
        <f t="shared" si="83"/>
        <v>0</v>
      </c>
      <c r="AB62" s="2">
        <f t="shared" si="83"/>
        <v>0</v>
      </c>
      <c r="AC62" s="2">
        <f t="shared" si="83"/>
        <v>0</v>
      </c>
      <c r="AD62" s="2">
        <f t="shared" si="83"/>
        <v>0</v>
      </c>
      <c r="AE62" s="2">
        <f t="shared" si="83"/>
        <v>0</v>
      </c>
      <c r="AF62" s="2">
        <f t="shared" si="83"/>
        <v>0</v>
      </c>
      <c r="AG62" s="2">
        <f t="shared" si="83"/>
        <v>0</v>
      </c>
      <c r="AH62" s="2">
        <f t="shared" si="83"/>
        <v>0</v>
      </c>
      <c r="AI62" s="2">
        <f t="shared" si="83"/>
        <v>0</v>
      </c>
      <c r="AJ62" s="2">
        <f t="shared" si="84"/>
        <v>0</v>
      </c>
      <c r="AK62" s="2">
        <f t="shared" si="84"/>
        <v>0</v>
      </c>
      <c r="AL62" s="2">
        <f t="shared" si="84"/>
        <v>0</v>
      </c>
      <c r="AM62" s="2">
        <f t="shared" si="84"/>
        <v>0</v>
      </c>
      <c r="AN62" s="2">
        <f t="shared" si="84"/>
        <v>0</v>
      </c>
      <c r="AO62" s="2">
        <f t="shared" si="84"/>
        <v>0</v>
      </c>
      <c r="AP62" s="2">
        <f t="shared" si="84"/>
        <v>0</v>
      </c>
      <c r="AQ62" s="2">
        <f t="shared" si="84"/>
        <v>0</v>
      </c>
      <c r="AR62" s="2">
        <f t="shared" si="84"/>
        <v>0</v>
      </c>
      <c r="AS62" s="2">
        <f t="shared" si="84"/>
        <v>0</v>
      </c>
      <c r="AT62" s="2">
        <f t="shared" si="85"/>
        <v>0</v>
      </c>
      <c r="AU62" s="2">
        <f t="shared" si="85"/>
        <v>0</v>
      </c>
      <c r="AV62" s="2">
        <f t="shared" si="85"/>
        <v>0</v>
      </c>
      <c r="AW62" s="2">
        <f t="shared" si="85"/>
        <v>0</v>
      </c>
      <c r="AX62" s="2">
        <f t="shared" si="85"/>
        <v>0</v>
      </c>
      <c r="AY62" s="2">
        <f t="shared" si="85"/>
        <v>0</v>
      </c>
      <c r="AZ62" s="2">
        <f t="shared" si="85"/>
        <v>0</v>
      </c>
      <c r="BA62" s="2">
        <f t="shared" si="85"/>
        <v>0</v>
      </c>
      <c r="BB62" s="2">
        <f t="shared" si="85"/>
        <v>0</v>
      </c>
      <c r="BC62" s="2">
        <f t="shared" si="85"/>
        <v>0</v>
      </c>
      <c r="BD62" s="2">
        <f t="shared" si="86"/>
        <v>0</v>
      </c>
      <c r="BE62" s="2">
        <f t="shared" si="86"/>
        <v>0</v>
      </c>
      <c r="BF62" s="2">
        <f t="shared" si="86"/>
        <v>0</v>
      </c>
      <c r="BG62" s="2">
        <f t="shared" si="86"/>
        <v>0</v>
      </c>
      <c r="BH62" s="2">
        <f t="shared" si="86"/>
        <v>0</v>
      </c>
      <c r="BI62" s="2">
        <f t="shared" si="86"/>
        <v>0</v>
      </c>
      <c r="BJ62" s="2">
        <f t="shared" si="86"/>
        <v>0</v>
      </c>
      <c r="BK62" s="2">
        <f t="shared" si="86"/>
        <v>0</v>
      </c>
      <c r="BL62" s="2">
        <f t="shared" si="86"/>
        <v>0</v>
      </c>
      <c r="BM62" s="2">
        <f t="shared" si="86"/>
        <v>0</v>
      </c>
      <c r="BN62" s="2">
        <f t="shared" si="87"/>
        <v>0</v>
      </c>
      <c r="BO62" s="2">
        <f t="shared" si="87"/>
        <v>0</v>
      </c>
      <c r="BP62" s="2">
        <f t="shared" si="87"/>
        <v>0</v>
      </c>
      <c r="BQ62" s="2">
        <f t="shared" si="87"/>
        <v>0</v>
      </c>
      <c r="BR62" s="2">
        <f t="shared" si="87"/>
        <v>0</v>
      </c>
      <c r="BS62" s="2">
        <f t="shared" si="87"/>
        <v>0</v>
      </c>
      <c r="BT62" s="2">
        <f t="shared" si="87"/>
        <v>0</v>
      </c>
      <c r="BU62" s="2">
        <f t="shared" si="87"/>
        <v>0</v>
      </c>
      <c r="BV62" s="2">
        <f t="shared" si="87"/>
        <v>0</v>
      </c>
      <c r="BW62" s="2">
        <f t="shared" si="87"/>
        <v>0</v>
      </c>
      <c r="BX62" s="2">
        <f t="shared" si="88"/>
        <v>0</v>
      </c>
      <c r="BY62" s="2">
        <f t="shared" si="88"/>
        <v>0</v>
      </c>
      <c r="BZ62" s="2">
        <f t="shared" si="88"/>
        <v>0</v>
      </c>
      <c r="CA62" s="2">
        <f t="shared" si="88"/>
        <v>0</v>
      </c>
      <c r="CB62" s="2">
        <f t="shared" si="88"/>
        <v>0</v>
      </c>
      <c r="CC62" s="2">
        <f t="shared" si="88"/>
        <v>0</v>
      </c>
      <c r="CD62" s="2">
        <f t="shared" si="88"/>
        <v>0</v>
      </c>
      <c r="CE62" s="2">
        <f t="shared" si="88"/>
        <v>0</v>
      </c>
      <c r="CF62" s="107">
        <f t="shared" si="88"/>
        <v>0</v>
      </c>
      <c r="CG62" s="107">
        <f t="shared" si="88"/>
        <v>0</v>
      </c>
      <c r="CH62" s="107">
        <f t="shared" si="89"/>
        <v>0</v>
      </c>
      <c r="CI62" s="107">
        <f t="shared" si="89"/>
        <v>0</v>
      </c>
      <c r="CJ62" s="107">
        <f t="shared" si="89"/>
        <v>0</v>
      </c>
      <c r="CK62" s="107">
        <f t="shared" si="89"/>
        <v>0</v>
      </c>
      <c r="CL62" s="107">
        <f t="shared" si="89"/>
        <v>0</v>
      </c>
      <c r="CM62" s="107">
        <f t="shared" si="89"/>
        <v>0</v>
      </c>
      <c r="CN62" s="107">
        <f t="shared" si="89"/>
        <v>0</v>
      </c>
      <c r="CO62" s="107">
        <f t="shared" si="89"/>
        <v>0</v>
      </c>
      <c r="CP62" s="107">
        <f t="shared" si="89"/>
        <v>0</v>
      </c>
      <c r="CQ62" s="107">
        <f t="shared" si="89"/>
        <v>0</v>
      </c>
      <c r="CR62" s="107">
        <f t="shared" si="90"/>
        <v>0</v>
      </c>
      <c r="CS62" s="107">
        <f t="shared" si="90"/>
        <v>0</v>
      </c>
      <c r="CT62" s="107">
        <f t="shared" si="90"/>
        <v>0</v>
      </c>
      <c r="CU62" s="107">
        <f t="shared" si="90"/>
        <v>0</v>
      </c>
      <c r="CV62" s="107">
        <f t="shared" si="90"/>
        <v>0</v>
      </c>
      <c r="CW62" s="107">
        <f t="shared" si="90"/>
        <v>0</v>
      </c>
      <c r="CX62" s="107">
        <f t="shared" si="90"/>
        <v>5</v>
      </c>
      <c r="CY62" s="107">
        <f t="shared" si="90"/>
        <v>6</v>
      </c>
      <c r="CZ62" s="107">
        <f t="shared" si="91"/>
        <v>8</v>
      </c>
      <c r="DA62" s="107">
        <f t="shared" si="91"/>
        <v>7</v>
      </c>
      <c r="DB62" s="107">
        <f t="shared" si="91"/>
        <v>7</v>
      </c>
      <c r="DC62" s="107">
        <f t="shared" si="91"/>
        <v>0</v>
      </c>
      <c r="DD62" s="107">
        <f t="shared" si="91"/>
        <v>0</v>
      </c>
      <c r="DE62" s="107">
        <f t="shared" si="91"/>
        <v>0</v>
      </c>
      <c r="DF62" s="107">
        <f t="shared" si="91"/>
        <v>0</v>
      </c>
      <c r="DG62" s="107">
        <f t="shared" si="91"/>
        <v>0</v>
      </c>
      <c r="DH62" s="107">
        <f t="shared" si="91"/>
        <v>0</v>
      </c>
      <c r="DI62" s="107">
        <f t="shared" si="91"/>
        <v>8</v>
      </c>
      <c r="DJ62" s="107">
        <f t="shared" si="92"/>
        <v>0</v>
      </c>
      <c r="DK62" s="107">
        <f t="shared" si="92"/>
        <v>0</v>
      </c>
      <c r="DL62" s="107">
        <f t="shared" si="92"/>
        <v>0</v>
      </c>
      <c r="DM62" s="107">
        <f t="shared" si="92"/>
        <v>0</v>
      </c>
      <c r="DN62" s="107">
        <f t="shared" si="92"/>
        <v>0</v>
      </c>
      <c r="DO62" s="107">
        <f t="shared" si="92"/>
        <v>0</v>
      </c>
      <c r="DP62" s="107">
        <f t="shared" si="92"/>
        <v>0</v>
      </c>
      <c r="DQ62" s="107">
        <f t="shared" si="92"/>
        <v>0</v>
      </c>
      <c r="DR62" s="107">
        <f t="shared" si="92"/>
        <v>0</v>
      </c>
      <c r="DS62" s="107">
        <f t="shared" si="92"/>
        <v>0</v>
      </c>
      <c r="DT62" s="107">
        <f t="shared" si="93"/>
        <v>0</v>
      </c>
      <c r="DU62" s="107">
        <f t="shared" si="93"/>
        <v>0</v>
      </c>
      <c r="DV62" s="107">
        <f t="shared" si="93"/>
        <v>0</v>
      </c>
      <c r="DW62" s="107">
        <f t="shared" si="93"/>
        <v>0</v>
      </c>
      <c r="DX62" s="107">
        <f t="shared" si="93"/>
        <v>0</v>
      </c>
      <c r="DY62" s="107">
        <f t="shared" si="93"/>
        <v>0</v>
      </c>
      <c r="DZ62" s="107">
        <f t="shared" si="93"/>
        <v>0</v>
      </c>
      <c r="EA62" s="107">
        <f t="shared" si="93"/>
        <v>0</v>
      </c>
      <c r="EB62" s="107">
        <f t="shared" si="93"/>
        <v>0</v>
      </c>
      <c r="EC62" s="107">
        <f t="shared" si="93"/>
        <v>0</v>
      </c>
      <c r="ED62" s="107">
        <f t="shared" si="94"/>
        <v>0</v>
      </c>
      <c r="EE62" s="107">
        <f t="shared" si="94"/>
        <v>0</v>
      </c>
      <c r="EF62" s="107">
        <f t="shared" si="94"/>
        <v>0</v>
      </c>
      <c r="EG62" s="107">
        <f t="shared" si="94"/>
        <v>0</v>
      </c>
      <c r="EH62" s="107">
        <f t="shared" si="94"/>
        <v>0</v>
      </c>
      <c r="EI62" s="107">
        <f t="shared" si="94"/>
        <v>0</v>
      </c>
      <c r="EJ62" s="107">
        <f t="shared" si="94"/>
        <v>0</v>
      </c>
      <c r="EK62" s="107">
        <f t="shared" si="94"/>
        <v>0</v>
      </c>
      <c r="EL62" s="107">
        <f t="shared" si="94"/>
        <v>0</v>
      </c>
      <c r="EM62" s="107">
        <f t="shared" si="94"/>
        <v>0</v>
      </c>
      <c r="EN62" s="107">
        <f t="shared" si="95"/>
        <v>0</v>
      </c>
      <c r="EO62" s="107">
        <f t="shared" si="95"/>
        <v>0</v>
      </c>
      <c r="EP62" s="107">
        <f t="shared" si="95"/>
        <v>0</v>
      </c>
      <c r="EQ62" s="107">
        <f t="shared" si="95"/>
        <v>0</v>
      </c>
      <c r="ER62" s="107">
        <f t="shared" si="95"/>
        <v>0</v>
      </c>
      <c r="ES62" s="107">
        <f t="shared" si="95"/>
        <v>0</v>
      </c>
      <c r="ET62" s="107">
        <f t="shared" si="95"/>
        <v>0</v>
      </c>
      <c r="EU62" s="107">
        <f t="shared" si="95"/>
        <v>0</v>
      </c>
      <c r="EV62" s="107">
        <f t="shared" si="95"/>
        <v>0</v>
      </c>
      <c r="EW62" s="107">
        <f t="shared" si="95"/>
        <v>0</v>
      </c>
      <c r="EX62" s="107">
        <f t="shared" si="96"/>
        <v>0</v>
      </c>
      <c r="EY62" s="107">
        <f t="shared" si="96"/>
        <v>0</v>
      </c>
      <c r="EZ62" s="107">
        <f t="shared" si="96"/>
        <v>0</v>
      </c>
      <c r="FA62" s="107">
        <f t="shared" si="96"/>
        <v>0</v>
      </c>
      <c r="FB62" s="107">
        <f t="shared" si="96"/>
        <v>0</v>
      </c>
      <c r="FC62" s="107">
        <f t="shared" si="96"/>
        <v>0</v>
      </c>
      <c r="FD62" s="107">
        <f t="shared" si="96"/>
        <v>0</v>
      </c>
      <c r="FE62" s="107">
        <f t="shared" si="96"/>
        <v>0</v>
      </c>
      <c r="FF62" s="107">
        <f t="shared" si="96"/>
        <v>0</v>
      </c>
      <c r="FG62" s="107">
        <f t="shared" si="96"/>
        <v>0</v>
      </c>
      <c r="FH62" s="107">
        <f t="shared" si="97"/>
        <v>0</v>
      </c>
      <c r="FI62" s="107">
        <f t="shared" si="97"/>
        <v>0</v>
      </c>
      <c r="FJ62" s="107">
        <f t="shared" si="97"/>
        <v>0</v>
      </c>
      <c r="FK62" s="107">
        <f t="shared" si="97"/>
        <v>0</v>
      </c>
      <c r="FL62" s="107">
        <f t="shared" si="97"/>
        <v>0</v>
      </c>
      <c r="FM62" s="107">
        <f t="shared" si="97"/>
        <v>0</v>
      </c>
      <c r="FN62" s="107">
        <f t="shared" si="97"/>
        <v>0</v>
      </c>
      <c r="FO62" s="107">
        <f t="shared" si="97"/>
        <v>0</v>
      </c>
      <c r="FP62" s="107">
        <f t="shared" si="97"/>
        <v>0</v>
      </c>
      <c r="FQ62" s="107">
        <f t="shared" si="97"/>
        <v>0</v>
      </c>
      <c r="FR62" s="107">
        <f t="shared" si="98"/>
        <v>0</v>
      </c>
      <c r="FS62" s="107">
        <f t="shared" si="98"/>
        <v>0</v>
      </c>
      <c r="FT62" s="107">
        <f t="shared" si="98"/>
        <v>0</v>
      </c>
      <c r="FU62" s="107">
        <f t="shared" si="98"/>
        <v>0</v>
      </c>
      <c r="FV62" s="107">
        <f t="shared" si="98"/>
        <v>0</v>
      </c>
      <c r="FW62" s="107">
        <f t="shared" si="98"/>
        <v>0</v>
      </c>
      <c r="FX62" s="107">
        <f t="shared" si="98"/>
        <v>0</v>
      </c>
      <c r="FY62" s="107">
        <f t="shared" si="98"/>
        <v>0</v>
      </c>
      <c r="FZ62" s="107">
        <f t="shared" si="98"/>
        <v>0</v>
      </c>
      <c r="GA62" s="107">
        <f t="shared" si="98"/>
        <v>0</v>
      </c>
      <c r="GB62" s="107">
        <f t="shared" si="99"/>
        <v>0</v>
      </c>
      <c r="GC62" s="107">
        <f t="shared" si="99"/>
        <v>0</v>
      </c>
      <c r="GD62" s="107">
        <f t="shared" si="99"/>
        <v>0</v>
      </c>
      <c r="GE62" s="107">
        <f t="shared" si="99"/>
        <v>0</v>
      </c>
      <c r="GF62" s="107">
        <f t="shared" si="99"/>
        <v>0</v>
      </c>
      <c r="GG62" s="107">
        <f t="shared" si="99"/>
        <v>0</v>
      </c>
      <c r="GH62" s="107">
        <f t="shared" si="99"/>
        <v>0</v>
      </c>
      <c r="GI62" s="107">
        <f t="shared" si="80"/>
        <v>0</v>
      </c>
      <c r="GJ62" s="107">
        <f t="shared" si="80"/>
        <v>0</v>
      </c>
      <c r="GK62" s="107">
        <f t="shared" si="80"/>
        <v>0</v>
      </c>
      <c r="GL62" s="107">
        <f t="shared" si="80"/>
        <v>0</v>
      </c>
      <c r="GM62" s="107">
        <f t="shared" si="80"/>
        <v>0</v>
      </c>
      <c r="GN62" s="107">
        <f t="shared" si="80"/>
        <v>0</v>
      </c>
      <c r="GO62" s="107">
        <f t="shared" si="80"/>
        <v>0</v>
      </c>
      <c r="GP62" s="107">
        <f t="shared" si="80"/>
        <v>0</v>
      </c>
      <c r="GQ62" s="107">
        <f t="shared" si="80"/>
        <v>0</v>
      </c>
      <c r="GR62" s="107">
        <f t="shared" si="80"/>
        <v>0</v>
      </c>
      <c r="GS62" s="107">
        <f t="shared" si="80"/>
        <v>0</v>
      </c>
      <c r="GT62" s="107">
        <f t="shared" si="100"/>
        <v>0</v>
      </c>
      <c r="GU62" s="107">
        <f t="shared" si="100"/>
        <v>0</v>
      </c>
      <c r="GV62" s="107">
        <f t="shared" si="100"/>
        <v>0</v>
      </c>
      <c r="GW62" s="107">
        <f t="shared" si="100"/>
        <v>0</v>
      </c>
      <c r="GX62" s="107">
        <f t="shared" si="100"/>
        <v>0</v>
      </c>
      <c r="GY62" s="107">
        <f t="shared" si="100"/>
        <v>0</v>
      </c>
      <c r="GZ62" s="107">
        <f t="shared" si="100"/>
        <v>0</v>
      </c>
      <c r="HA62" s="107">
        <f t="shared" si="100"/>
        <v>0</v>
      </c>
      <c r="HB62" s="107">
        <f t="shared" si="100"/>
        <v>0</v>
      </c>
      <c r="HC62" s="107">
        <f t="shared" si="100"/>
        <v>0</v>
      </c>
      <c r="HD62" s="107">
        <f t="shared" si="101"/>
        <v>0</v>
      </c>
      <c r="HE62" s="107">
        <f t="shared" si="101"/>
        <v>0</v>
      </c>
      <c r="HF62" s="107">
        <f t="shared" si="101"/>
        <v>0</v>
      </c>
      <c r="HG62" s="107">
        <f t="shared" si="101"/>
        <v>0</v>
      </c>
      <c r="HH62" s="107">
        <f t="shared" si="101"/>
        <v>0</v>
      </c>
      <c r="HI62" s="107">
        <f t="shared" si="101"/>
        <v>0</v>
      </c>
      <c r="HJ62" s="107">
        <f t="shared" si="101"/>
        <v>0</v>
      </c>
      <c r="HK62" s="107">
        <f t="shared" si="101"/>
        <v>0</v>
      </c>
      <c r="HL62" s="107">
        <f t="shared" si="101"/>
        <v>0</v>
      </c>
      <c r="HM62" s="107">
        <f t="shared" si="101"/>
        <v>0</v>
      </c>
      <c r="HN62" s="107">
        <f t="shared" si="102"/>
        <v>0</v>
      </c>
      <c r="HO62" s="107">
        <f t="shared" si="102"/>
        <v>0</v>
      </c>
      <c r="HP62" s="107">
        <f t="shared" si="102"/>
        <v>0</v>
      </c>
      <c r="HQ62" s="107">
        <f t="shared" si="102"/>
        <v>0</v>
      </c>
      <c r="HR62" s="107">
        <f t="shared" si="102"/>
        <v>0</v>
      </c>
      <c r="HS62" s="107">
        <f t="shared" si="102"/>
        <v>0</v>
      </c>
      <c r="HT62" s="107">
        <f t="shared" si="102"/>
        <v>0</v>
      </c>
      <c r="HU62" s="107">
        <f t="shared" si="102"/>
        <v>0</v>
      </c>
      <c r="HV62" s="107">
        <f t="shared" si="102"/>
        <v>0</v>
      </c>
      <c r="HW62" s="107">
        <f t="shared" si="102"/>
        <v>0</v>
      </c>
      <c r="HX62" s="107">
        <f t="shared" si="103"/>
        <v>0</v>
      </c>
      <c r="HY62" s="107">
        <f t="shared" si="103"/>
        <v>0</v>
      </c>
      <c r="HZ62" s="107">
        <f t="shared" si="103"/>
        <v>0</v>
      </c>
      <c r="IA62" s="107">
        <f t="shared" si="103"/>
        <v>0</v>
      </c>
      <c r="IB62" s="107">
        <f t="shared" si="103"/>
        <v>0</v>
      </c>
      <c r="IC62" s="107">
        <f t="shared" si="103"/>
        <v>0</v>
      </c>
      <c r="ID62" s="107">
        <f t="shared" si="103"/>
        <v>0</v>
      </c>
      <c r="IE62" s="107">
        <f t="shared" si="103"/>
        <v>0</v>
      </c>
      <c r="IF62" s="107">
        <f t="shared" si="103"/>
        <v>0</v>
      </c>
      <c r="IG62" s="107">
        <f t="shared" si="103"/>
        <v>0</v>
      </c>
      <c r="IH62" s="107">
        <f t="shared" si="103"/>
        <v>0</v>
      </c>
      <c r="II62" s="107">
        <f t="shared" si="103"/>
        <v>0</v>
      </c>
    </row>
    <row r="63" spans="1:243" ht="15" customHeight="1" x14ac:dyDescent="0.2">
      <c r="E63" s="91">
        <v>-2.5000000000000001E-3</v>
      </c>
      <c r="F63" s="2">
        <f t="shared" si="81"/>
        <v>0</v>
      </c>
      <c r="G63" s="2">
        <f t="shared" si="81"/>
        <v>0</v>
      </c>
      <c r="H63" s="2">
        <f t="shared" si="81"/>
        <v>0</v>
      </c>
      <c r="I63" s="2">
        <f t="shared" si="81"/>
        <v>0</v>
      </c>
      <c r="J63" s="2">
        <f t="shared" si="81"/>
        <v>0</v>
      </c>
      <c r="K63" s="2">
        <f t="shared" si="81"/>
        <v>0</v>
      </c>
      <c r="L63" s="2">
        <f t="shared" si="81"/>
        <v>0</v>
      </c>
      <c r="M63" s="2">
        <f t="shared" si="81"/>
        <v>0</v>
      </c>
      <c r="N63" s="2">
        <f t="shared" si="81"/>
        <v>0</v>
      </c>
      <c r="O63" s="2">
        <f t="shared" si="81"/>
        <v>0</v>
      </c>
      <c r="P63" s="2">
        <f t="shared" si="82"/>
        <v>0</v>
      </c>
      <c r="Q63" s="2">
        <f t="shared" si="82"/>
        <v>0</v>
      </c>
      <c r="R63" s="2">
        <f t="shared" si="82"/>
        <v>0</v>
      </c>
      <c r="S63" s="2">
        <f t="shared" si="82"/>
        <v>0</v>
      </c>
      <c r="T63" s="2">
        <f t="shared" si="82"/>
        <v>0</v>
      </c>
      <c r="U63" s="2">
        <f t="shared" si="82"/>
        <v>0</v>
      </c>
      <c r="V63" s="2">
        <f t="shared" si="82"/>
        <v>0</v>
      </c>
      <c r="W63" s="2">
        <f t="shared" si="82"/>
        <v>0</v>
      </c>
      <c r="X63" s="2">
        <f t="shared" si="82"/>
        <v>1</v>
      </c>
      <c r="Y63" s="2">
        <f t="shared" si="82"/>
        <v>5</v>
      </c>
      <c r="Z63" s="2">
        <f t="shared" si="83"/>
        <v>9</v>
      </c>
      <c r="AA63" s="2">
        <f t="shared" si="83"/>
        <v>1</v>
      </c>
      <c r="AB63" s="2">
        <f t="shared" si="83"/>
        <v>5</v>
      </c>
      <c r="AC63" s="2">
        <f t="shared" si="83"/>
        <v>8</v>
      </c>
      <c r="AD63" s="2">
        <f t="shared" si="83"/>
        <v>6</v>
      </c>
      <c r="AE63" s="2">
        <f t="shared" si="83"/>
        <v>3</v>
      </c>
      <c r="AF63" s="2">
        <f t="shared" si="83"/>
        <v>1</v>
      </c>
      <c r="AG63" s="2">
        <f t="shared" si="83"/>
        <v>0</v>
      </c>
      <c r="AH63" s="2">
        <f t="shared" si="83"/>
        <v>0</v>
      </c>
      <c r="AI63" s="2">
        <f t="shared" si="83"/>
        <v>0</v>
      </c>
      <c r="AJ63" s="2">
        <f t="shared" si="84"/>
        <v>0</v>
      </c>
      <c r="AK63" s="2">
        <f t="shared" si="84"/>
        <v>1</v>
      </c>
      <c r="AL63" s="2">
        <f t="shared" si="84"/>
        <v>0</v>
      </c>
      <c r="AM63" s="2">
        <f t="shared" si="84"/>
        <v>1</v>
      </c>
      <c r="AN63" s="2">
        <f t="shared" si="84"/>
        <v>1</v>
      </c>
      <c r="AO63" s="2">
        <f t="shared" si="84"/>
        <v>1</v>
      </c>
      <c r="AP63" s="2">
        <f t="shared" si="84"/>
        <v>0</v>
      </c>
      <c r="AQ63" s="2">
        <f t="shared" si="84"/>
        <v>0</v>
      </c>
      <c r="AR63" s="2">
        <f t="shared" si="84"/>
        <v>0</v>
      </c>
      <c r="AS63" s="2">
        <f t="shared" si="84"/>
        <v>0</v>
      </c>
      <c r="AT63" s="2">
        <f t="shared" si="85"/>
        <v>0</v>
      </c>
      <c r="AU63" s="2">
        <f t="shared" si="85"/>
        <v>0</v>
      </c>
      <c r="AV63" s="2">
        <f t="shared" si="85"/>
        <v>0</v>
      </c>
      <c r="AW63" s="2">
        <f t="shared" si="85"/>
        <v>0</v>
      </c>
      <c r="AX63" s="2">
        <f t="shared" si="85"/>
        <v>0</v>
      </c>
      <c r="AY63" s="2">
        <f t="shared" si="85"/>
        <v>0</v>
      </c>
      <c r="AZ63" s="2">
        <f t="shared" si="85"/>
        <v>0</v>
      </c>
      <c r="BA63" s="2">
        <f t="shared" si="85"/>
        <v>0</v>
      </c>
      <c r="BB63" s="2">
        <f t="shared" si="85"/>
        <v>0</v>
      </c>
      <c r="BC63" s="2">
        <f t="shared" si="85"/>
        <v>0</v>
      </c>
      <c r="BD63" s="2">
        <f t="shared" si="86"/>
        <v>0</v>
      </c>
      <c r="BE63" s="2">
        <f t="shared" si="86"/>
        <v>1</v>
      </c>
      <c r="BF63" s="2">
        <f t="shared" si="86"/>
        <v>7</v>
      </c>
      <c r="BG63" s="2">
        <f t="shared" si="86"/>
        <v>6</v>
      </c>
      <c r="BH63" s="2">
        <f t="shared" si="86"/>
        <v>6</v>
      </c>
      <c r="BI63" s="2">
        <f t="shared" si="86"/>
        <v>4</v>
      </c>
      <c r="BJ63" s="2">
        <f t="shared" si="86"/>
        <v>5</v>
      </c>
      <c r="BK63" s="2">
        <f t="shared" si="86"/>
        <v>2</v>
      </c>
      <c r="BL63" s="2">
        <f t="shared" si="86"/>
        <v>1</v>
      </c>
      <c r="BM63" s="2">
        <f t="shared" si="86"/>
        <v>0</v>
      </c>
      <c r="BN63" s="2">
        <f t="shared" si="87"/>
        <v>1</v>
      </c>
      <c r="BO63" s="2">
        <f t="shared" si="87"/>
        <v>1</v>
      </c>
      <c r="BP63" s="2">
        <f t="shared" si="87"/>
        <v>1</v>
      </c>
      <c r="BQ63" s="2">
        <f t="shared" si="87"/>
        <v>0</v>
      </c>
      <c r="BR63" s="2">
        <f t="shared" si="87"/>
        <v>0</v>
      </c>
      <c r="BS63" s="2">
        <f t="shared" si="87"/>
        <v>1</v>
      </c>
      <c r="BT63" s="2">
        <f t="shared" si="87"/>
        <v>1</v>
      </c>
      <c r="BU63" s="2">
        <f t="shared" si="87"/>
        <v>0</v>
      </c>
      <c r="BV63" s="2">
        <f t="shared" si="87"/>
        <v>0</v>
      </c>
      <c r="BW63" s="2">
        <f t="shared" si="87"/>
        <v>0</v>
      </c>
      <c r="BX63" s="2">
        <f t="shared" si="88"/>
        <v>0</v>
      </c>
      <c r="BY63" s="2">
        <f t="shared" si="88"/>
        <v>0</v>
      </c>
      <c r="BZ63" s="2">
        <f t="shared" si="88"/>
        <v>0</v>
      </c>
      <c r="CA63" s="2">
        <f t="shared" si="88"/>
        <v>0</v>
      </c>
      <c r="CB63" s="2">
        <f t="shared" si="88"/>
        <v>0</v>
      </c>
      <c r="CC63" s="2">
        <f t="shared" si="88"/>
        <v>0</v>
      </c>
      <c r="CD63" s="2">
        <f t="shared" si="88"/>
        <v>0</v>
      </c>
      <c r="CE63" s="2">
        <f t="shared" si="88"/>
        <v>0</v>
      </c>
      <c r="CF63" s="107">
        <f t="shared" si="88"/>
        <v>1</v>
      </c>
      <c r="CG63" s="107">
        <f t="shared" si="88"/>
        <v>1</v>
      </c>
      <c r="CH63" s="107">
        <f t="shared" si="89"/>
        <v>1</v>
      </c>
      <c r="CI63" s="107">
        <f t="shared" si="89"/>
        <v>1</v>
      </c>
      <c r="CJ63" s="107">
        <f t="shared" si="89"/>
        <v>1</v>
      </c>
      <c r="CK63" s="107">
        <f t="shared" si="89"/>
        <v>2</v>
      </c>
      <c r="CL63" s="107">
        <f t="shared" si="89"/>
        <v>4</v>
      </c>
      <c r="CM63" s="107">
        <f t="shared" si="89"/>
        <v>4</v>
      </c>
      <c r="CN63" s="107">
        <f t="shared" si="89"/>
        <v>4</v>
      </c>
      <c r="CO63" s="107">
        <f t="shared" si="89"/>
        <v>4</v>
      </c>
      <c r="CP63" s="107">
        <f t="shared" si="89"/>
        <v>4</v>
      </c>
      <c r="CQ63" s="107">
        <f t="shared" si="89"/>
        <v>4</v>
      </c>
      <c r="CR63" s="107">
        <f t="shared" si="90"/>
        <v>4</v>
      </c>
      <c r="CS63" s="107">
        <f t="shared" si="90"/>
        <v>7</v>
      </c>
      <c r="CT63" s="107">
        <f t="shared" si="90"/>
        <v>5</v>
      </c>
      <c r="CU63" s="107">
        <f t="shared" si="90"/>
        <v>7</v>
      </c>
      <c r="CV63" s="107">
        <f t="shared" si="90"/>
        <v>7</v>
      </c>
      <c r="CW63" s="107">
        <f t="shared" si="90"/>
        <v>7</v>
      </c>
      <c r="CX63" s="107">
        <f t="shared" si="90"/>
        <v>0</v>
      </c>
      <c r="CY63" s="107">
        <f t="shared" si="90"/>
        <v>0</v>
      </c>
      <c r="CZ63" s="107">
        <f t="shared" si="91"/>
        <v>0</v>
      </c>
      <c r="DA63" s="107">
        <f t="shared" si="91"/>
        <v>0</v>
      </c>
      <c r="DB63" s="107">
        <f t="shared" si="91"/>
        <v>0</v>
      </c>
      <c r="DC63" s="107">
        <f t="shared" si="91"/>
        <v>0</v>
      </c>
      <c r="DD63" s="107">
        <f t="shared" si="91"/>
        <v>0</v>
      </c>
      <c r="DE63" s="107">
        <f t="shared" si="91"/>
        <v>0</v>
      </c>
      <c r="DF63" s="107">
        <f t="shared" si="91"/>
        <v>0</v>
      </c>
      <c r="DG63" s="107">
        <f t="shared" si="91"/>
        <v>0</v>
      </c>
      <c r="DH63" s="107">
        <f t="shared" si="91"/>
        <v>0</v>
      </c>
      <c r="DI63" s="107">
        <f t="shared" si="91"/>
        <v>0</v>
      </c>
      <c r="DJ63" s="107">
        <f t="shared" si="92"/>
        <v>0</v>
      </c>
      <c r="DK63" s="107">
        <f t="shared" si="92"/>
        <v>0</v>
      </c>
      <c r="DL63" s="107">
        <f t="shared" si="92"/>
        <v>0</v>
      </c>
      <c r="DM63" s="107">
        <f t="shared" si="92"/>
        <v>0</v>
      </c>
      <c r="DN63" s="107">
        <f t="shared" si="92"/>
        <v>0</v>
      </c>
      <c r="DO63" s="107">
        <f t="shared" si="92"/>
        <v>0</v>
      </c>
      <c r="DP63" s="107">
        <f t="shared" si="92"/>
        <v>0</v>
      </c>
      <c r="DQ63" s="107">
        <f t="shared" si="92"/>
        <v>0</v>
      </c>
      <c r="DR63" s="107">
        <f t="shared" si="92"/>
        <v>0</v>
      </c>
      <c r="DS63" s="107">
        <f t="shared" si="92"/>
        <v>0</v>
      </c>
      <c r="DT63" s="107">
        <f t="shared" si="93"/>
        <v>0</v>
      </c>
      <c r="DU63" s="107">
        <f t="shared" si="93"/>
        <v>0</v>
      </c>
      <c r="DV63" s="107">
        <f t="shared" si="93"/>
        <v>0</v>
      </c>
      <c r="DW63" s="107">
        <f t="shared" si="93"/>
        <v>0</v>
      </c>
      <c r="DX63" s="107">
        <f t="shared" si="93"/>
        <v>0</v>
      </c>
      <c r="DY63" s="107">
        <f t="shared" si="93"/>
        <v>0</v>
      </c>
      <c r="DZ63" s="107">
        <f t="shared" si="93"/>
        <v>0</v>
      </c>
      <c r="EA63" s="107">
        <f t="shared" si="93"/>
        <v>0</v>
      </c>
      <c r="EB63" s="107">
        <f t="shared" si="93"/>
        <v>0</v>
      </c>
      <c r="EC63" s="107">
        <f t="shared" si="93"/>
        <v>0</v>
      </c>
      <c r="ED63" s="107">
        <f t="shared" si="94"/>
        <v>0</v>
      </c>
      <c r="EE63" s="107">
        <f t="shared" si="94"/>
        <v>0</v>
      </c>
      <c r="EF63" s="107">
        <f t="shared" si="94"/>
        <v>0</v>
      </c>
      <c r="EG63" s="107">
        <f t="shared" si="94"/>
        <v>0</v>
      </c>
      <c r="EH63" s="107">
        <f t="shared" si="94"/>
        <v>0</v>
      </c>
      <c r="EI63" s="107">
        <f t="shared" si="94"/>
        <v>0</v>
      </c>
      <c r="EJ63" s="107">
        <f t="shared" si="94"/>
        <v>0</v>
      </c>
      <c r="EK63" s="107">
        <f t="shared" si="94"/>
        <v>0</v>
      </c>
      <c r="EL63" s="107">
        <f t="shared" si="94"/>
        <v>0</v>
      </c>
      <c r="EM63" s="107">
        <f t="shared" si="94"/>
        <v>0</v>
      </c>
      <c r="EN63" s="107">
        <f t="shared" si="95"/>
        <v>0</v>
      </c>
      <c r="EO63" s="107">
        <f t="shared" si="95"/>
        <v>0</v>
      </c>
      <c r="EP63" s="107">
        <f t="shared" si="95"/>
        <v>0</v>
      </c>
      <c r="EQ63" s="107">
        <f t="shared" si="95"/>
        <v>0</v>
      </c>
      <c r="ER63" s="107">
        <f t="shared" si="95"/>
        <v>0</v>
      </c>
      <c r="ES63" s="107">
        <f t="shared" si="95"/>
        <v>0</v>
      </c>
      <c r="ET63" s="107">
        <f t="shared" si="95"/>
        <v>0</v>
      </c>
      <c r="EU63" s="107">
        <f t="shared" si="95"/>
        <v>0</v>
      </c>
      <c r="EV63" s="107">
        <f t="shared" si="95"/>
        <v>0</v>
      </c>
      <c r="EW63" s="107">
        <f t="shared" si="95"/>
        <v>0</v>
      </c>
      <c r="EX63" s="107">
        <f t="shared" si="96"/>
        <v>0</v>
      </c>
      <c r="EY63" s="107">
        <f t="shared" si="96"/>
        <v>0</v>
      </c>
      <c r="EZ63" s="107">
        <f t="shared" si="96"/>
        <v>0</v>
      </c>
      <c r="FA63" s="107">
        <f t="shared" si="96"/>
        <v>0</v>
      </c>
      <c r="FB63" s="107">
        <f t="shared" si="96"/>
        <v>0</v>
      </c>
      <c r="FC63" s="107">
        <f t="shared" si="96"/>
        <v>0</v>
      </c>
      <c r="FD63" s="107">
        <f t="shared" si="96"/>
        <v>0</v>
      </c>
      <c r="FE63" s="107">
        <f t="shared" si="96"/>
        <v>0</v>
      </c>
      <c r="FF63" s="107">
        <f t="shared" si="96"/>
        <v>0</v>
      </c>
      <c r="FG63" s="107">
        <f t="shared" si="96"/>
        <v>0</v>
      </c>
      <c r="FH63" s="107">
        <f t="shared" si="97"/>
        <v>0</v>
      </c>
      <c r="FI63" s="107">
        <f t="shared" si="97"/>
        <v>0</v>
      </c>
      <c r="FJ63" s="107">
        <f t="shared" si="97"/>
        <v>0</v>
      </c>
      <c r="FK63" s="107">
        <f t="shared" si="97"/>
        <v>0</v>
      </c>
      <c r="FL63" s="107">
        <f t="shared" si="97"/>
        <v>0</v>
      </c>
      <c r="FM63" s="107">
        <f t="shared" si="97"/>
        <v>0</v>
      </c>
      <c r="FN63" s="107">
        <f t="shared" si="97"/>
        <v>0</v>
      </c>
      <c r="FO63" s="107">
        <f t="shared" si="97"/>
        <v>0</v>
      </c>
      <c r="FP63" s="107">
        <f t="shared" si="97"/>
        <v>0</v>
      </c>
      <c r="FQ63" s="107">
        <f t="shared" si="97"/>
        <v>0</v>
      </c>
      <c r="FR63" s="107">
        <f t="shared" si="98"/>
        <v>0</v>
      </c>
      <c r="FS63" s="107">
        <f t="shared" si="98"/>
        <v>0</v>
      </c>
      <c r="FT63" s="107">
        <f t="shared" si="98"/>
        <v>0</v>
      </c>
      <c r="FU63" s="107">
        <f t="shared" si="98"/>
        <v>0</v>
      </c>
      <c r="FV63" s="107">
        <f t="shared" si="98"/>
        <v>0</v>
      </c>
      <c r="FW63" s="107">
        <f t="shared" si="98"/>
        <v>0</v>
      </c>
      <c r="FX63" s="107">
        <f t="shared" si="98"/>
        <v>0</v>
      </c>
      <c r="FY63" s="107">
        <f t="shared" si="98"/>
        <v>0</v>
      </c>
      <c r="FZ63" s="107">
        <f t="shared" si="98"/>
        <v>0</v>
      </c>
      <c r="GA63" s="107">
        <f t="shared" si="98"/>
        <v>0</v>
      </c>
      <c r="GB63" s="107">
        <f t="shared" si="99"/>
        <v>0</v>
      </c>
      <c r="GC63" s="107">
        <f t="shared" si="99"/>
        <v>0</v>
      </c>
      <c r="GD63" s="107">
        <f t="shared" si="99"/>
        <v>0</v>
      </c>
      <c r="GE63" s="107">
        <f t="shared" si="99"/>
        <v>0</v>
      </c>
      <c r="GF63" s="107">
        <f t="shared" si="99"/>
        <v>0</v>
      </c>
      <c r="GG63" s="107">
        <f t="shared" si="99"/>
        <v>0</v>
      </c>
      <c r="GH63" s="107">
        <f t="shared" si="99"/>
        <v>0</v>
      </c>
      <c r="GI63" s="107">
        <f t="shared" si="80"/>
        <v>0</v>
      </c>
      <c r="GJ63" s="107">
        <f t="shared" si="80"/>
        <v>0</v>
      </c>
      <c r="GK63" s="107">
        <f t="shared" si="80"/>
        <v>0</v>
      </c>
      <c r="GL63" s="107">
        <f t="shared" si="80"/>
        <v>0</v>
      </c>
      <c r="GM63" s="107">
        <f t="shared" si="80"/>
        <v>0</v>
      </c>
      <c r="GN63" s="107">
        <f t="shared" si="80"/>
        <v>0</v>
      </c>
      <c r="GO63" s="107">
        <f t="shared" si="80"/>
        <v>0</v>
      </c>
      <c r="GP63" s="107">
        <f t="shared" si="80"/>
        <v>0</v>
      </c>
      <c r="GQ63" s="107">
        <f t="shared" si="80"/>
        <v>0</v>
      </c>
      <c r="GR63" s="107">
        <f t="shared" si="80"/>
        <v>0</v>
      </c>
      <c r="GS63" s="107">
        <f t="shared" si="80"/>
        <v>0</v>
      </c>
      <c r="GT63" s="107">
        <f t="shared" si="100"/>
        <v>0</v>
      </c>
      <c r="GU63" s="107">
        <f t="shared" si="100"/>
        <v>0</v>
      </c>
      <c r="GV63" s="107">
        <f t="shared" si="100"/>
        <v>0</v>
      </c>
      <c r="GW63" s="107">
        <f t="shared" si="100"/>
        <v>0</v>
      </c>
      <c r="GX63" s="107">
        <f t="shared" si="100"/>
        <v>0</v>
      </c>
      <c r="GY63" s="107">
        <f t="shared" si="100"/>
        <v>0</v>
      </c>
      <c r="GZ63" s="107">
        <f t="shared" si="100"/>
        <v>0</v>
      </c>
      <c r="HA63" s="107">
        <f t="shared" si="100"/>
        <v>0</v>
      </c>
      <c r="HB63" s="107">
        <f t="shared" si="100"/>
        <v>0</v>
      </c>
      <c r="HC63" s="107">
        <f t="shared" si="100"/>
        <v>0</v>
      </c>
      <c r="HD63" s="107">
        <f t="shared" si="101"/>
        <v>0</v>
      </c>
      <c r="HE63" s="107">
        <f t="shared" si="101"/>
        <v>0</v>
      </c>
      <c r="HF63" s="107">
        <f t="shared" si="101"/>
        <v>0</v>
      </c>
      <c r="HG63" s="107">
        <f t="shared" si="101"/>
        <v>0</v>
      </c>
      <c r="HH63" s="107">
        <f t="shared" si="101"/>
        <v>0</v>
      </c>
      <c r="HI63" s="107">
        <f t="shared" si="101"/>
        <v>0</v>
      </c>
      <c r="HJ63" s="107">
        <f t="shared" si="101"/>
        <v>0</v>
      </c>
      <c r="HK63" s="107">
        <f t="shared" si="101"/>
        <v>0</v>
      </c>
      <c r="HL63" s="107">
        <f t="shared" si="101"/>
        <v>0</v>
      </c>
      <c r="HM63" s="107">
        <f t="shared" si="101"/>
        <v>0</v>
      </c>
      <c r="HN63" s="107">
        <f t="shared" si="102"/>
        <v>0</v>
      </c>
      <c r="HO63" s="107">
        <f t="shared" si="102"/>
        <v>0</v>
      </c>
      <c r="HP63" s="107">
        <f t="shared" si="102"/>
        <v>0</v>
      </c>
      <c r="HQ63" s="107">
        <f t="shared" si="102"/>
        <v>0</v>
      </c>
      <c r="HR63" s="107">
        <f t="shared" si="102"/>
        <v>0</v>
      </c>
      <c r="HS63" s="107">
        <f t="shared" si="102"/>
        <v>0</v>
      </c>
      <c r="HT63" s="107">
        <f t="shared" si="102"/>
        <v>0</v>
      </c>
      <c r="HU63" s="107">
        <f t="shared" si="102"/>
        <v>0</v>
      </c>
      <c r="HV63" s="107">
        <f t="shared" si="102"/>
        <v>0</v>
      </c>
      <c r="HW63" s="107">
        <f t="shared" si="102"/>
        <v>0</v>
      </c>
      <c r="HX63" s="107">
        <f t="shared" si="103"/>
        <v>0</v>
      </c>
      <c r="HY63" s="107">
        <f t="shared" si="103"/>
        <v>9</v>
      </c>
      <c r="HZ63" s="107">
        <f t="shared" si="103"/>
        <v>9</v>
      </c>
      <c r="IA63" s="107">
        <f t="shared" si="103"/>
        <v>0</v>
      </c>
      <c r="IB63" s="107">
        <f t="shared" si="103"/>
        <v>8</v>
      </c>
      <c r="IC63" s="107">
        <f t="shared" si="103"/>
        <v>0</v>
      </c>
      <c r="ID63" s="107">
        <f t="shared" si="103"/>
        <v>1</v>
      </c>
      <c r="IE63" s="107">
        <f t="shared" si="103"/>
        <v>1</v>
      </c>
      <c r="IF63" s="107">
        <f t="shared" si="103"/>
        <v>0</v>
      </c>
      <c r="IG63" s="107">
        <f t="shared" si="103"/>
        <v>0</v>
      </c>
      <c r="IH63" s="107">
        <f t="shared" si="103"/>
        <v>0</v>
      </c>
      <c r="II63" s="107">
        <f t="shared" si="103"/>
        <v>0</v>
      </c>
    </row>
    <row r="64" spans="1:243" ht="15" customHeight="1" x14ac:dyDescent="0.2">
      <c r="A64" s="20"/>
      <c r="E64" s="91">
        <v>-5.0000000000000001E-3</v>
      </c>
      <c r="F64" s="2">
        <f t="shared" si="81"/>
        <v>0</v>
      </c>
      <c r="G64" s="2">
        <f t="shared" si="81"/>
        <v>0</v>
      </c>
      <c r="H64" s="2">
        <f t="shared" si="81"/>
        <v>0</v>
      </c>
      <c r="I64" s="2">
        <f t="shared" si="81"/>
        <v>0</v>
      </c>
      <c r="J64" s="2">
        <f t="shared" si="81"/>
        <v>0</v>
      </c>
      <c r="K64" s="2">
        <f t="shared" si="81"/>
        <v>0</v>
      </c>
      <c r="L64" s="2">
        <f t="shared" si="81"/>
        <v>0</v>
      </c>
      <c r="M64" s="2">
        <f t="shared" si="81"/>
        <v>0</v>
      </c>
      <c r="N64" s="2">
        <f t="shared" si="81"/>
        <v>0</v>
      </c>
      <c r="O64" s="2">
        <f t="shared" si="81"/>
        <v>0</v>
      </c>
      <c r="P64" s="2">
        <f t="shared" si="82"/>
        <v>0</v>
      </c>
      <c r="Q64" s="2">
        <f t="shared" si="82"/>
        <v>0</v>
      </c>
      <c r="R64" s="2">
        <f t="shared" si="82"/>
        <v>0</v>
      </c>
      <c r="S64" s="2">
        <f t="shared" si="82"/>
        <v>0</v>
      </c>
      <c r="T64" s="2">
        <f t="shared" si="82"/>
        <v>0</v>
      </c>
      <c r="U64" s="2">
        <f t="shared" si="82"/>
        <v>0</v>
      </c>
      <c r="V64" s="2">
        <f t="shared" si="82"/>
        <v>0</v>
      </c>
      <c r="W64" s="2">
        <f t="shared" si="82"/>
        <v>0</v>
      </c>
      <c r="X64" s="2">
        <f t="shared" si="82"/>
        <v>0</v>
      </c>
      <c r="Y64" s="2">
        <f t="shared" si="82"/>
        <v>1</v>
      </c>
      <c r="Z64" s="2">
        <f t="shared" si="83"/>
        <v>1</v>
      </c>
      <c r="AA64" s="2">
        <f t="shared" si="83"/>
        <v>0</v>
      </c>
      <c r="AB64" s="2">
        <f t="shared" si="83"/>
        <v>0</v>
      </c>
      <c r="AC64" s="2">
        <f t="shared" si="83"/>
        <v>1</v>
      </c>
      <c r="AD64" s="2">
        <f t="shared" si="83"/>
        <v>0</v>
      </c>
      <c r="AE64" s="2">
        <f t="shared" si="83"/>
        <v>0</v>
      </c>
      <c r="AF64" s="2">
        <f t="shared" si="83"/>
        <v>0</v>
      </c>
      <c r="AG64" s="2">
        <f t="shared" si="83"/>
        <v>0</v>
      </c>
      <c r="AH64" s="2">
        <f t="shared" si="83"/>
        <v>0</v>
      </c>
      <c r="AI64" s="2">
        <f t="shared" si="83"/>
        <v>0</v>
      </c>
      <c r="AJ64" s="2">
        <f t="shared" si="84"/>
        <v>0</v>
      </c>
      <c r="AK64" s="2">
        <f t="shared" si="84"/>
        <v>0</v>
      </c>
      <c r="AL64" s="2">
        <f t="shared" si="84"/>
        <v>0</v>
      </c>
      <c r="AM64" s="2">
        <f t="shared" si="84"/>
        <v>0</v>
      </c>
      <c r="AN64" s="2">
        <f t="shared" si="84"/>
        <v>0</v>
      </c>
      <c r="AO64" s="2">
        <f t="shared" si="84"/>
        <v>0</v>
      </c>
      <c r="AP64" s="2">
        <f t="shared" si="84"/>
        <v>0</v>
      </c>
      <c r="AQ64" s="2">
        <f t="shared" si="84"/>
        <v>0</v>
      </c>
      <c r="AR64" s="2">
        <f t="shared" si="84"/>
        <v>8</v>
      </c>
      <c r="AS64" s="2">
        <f t="shared" si="84"/>
        <v>8</v>
      </c>
      <c r="AT64" s="2">
        <f t="shared" si="85"/>
        <v>5</v>
      </c>
      <c r="AU64" s="2">
        <f t="shared" si="85"/>
        <v>5</v>
      </c>
      <c r="AV64" s="2">
        <f t="shared" si="85"/>
        <v>0</v>
      </c>
      <c r="AW64" s="2">
        <f t="shared" si="85"/>
        <v>0</v>
      </c>
      <c r="AX64" s="2">
        <f t="shared" si="85"/>
        <v>0</v>
      </c>
      <c r="AY64" s="2">
        <f t="shared" si="85"/>
        <v>2</v>
      </c>
      <c r="AZ64" s="2">
        <f t="shared" si="85"/>
        <v>3</v>
      </c>
      <c r="BA64" s="2">
        <f t="shared" si="85"/>
        <v>2</v>
      </c>
      <c r="BB64" s="2">
        <f t="shared" si="85"/>
        <v>7</v>
      </c>
      <c r="BC64" s="2">
        <f t="shared" si="85"/>
        <v>8</v>
      </c>
      <c r="BD64" s="2">
        <f t="shared" si="86"/>
        <v>5</v>
      </c>
      <c r="BE64" s="2">
        <f t="shared" si="86"/>
        <v>6</v>
      </c>
      <c r="BF64" s="2">
        <f t="shared" si="86"/>
        <v>1</v>
      </c>
      <c r="BG64" s="2">
        <f t="shared" si="86"/>
        <v>3</v>
      </c>
      <c r="BH64" s="2">
        <f t="shared" si="86"/>
        <v>2</v>
      </c>
      <c r="BI64" s="2">
        <f t="shared" si="86"/>
        <v>3</v>
      </c>
      <c r="BJ64" s="2">
        <f t="shared" si="86"/>
        <v>2</v>
      </c>
      <c r="BK64" s="2">
        <f t="shared" si="86"/>
        <v>0</v>
      </c>
      <c r="BL64" s="2">
        <f t="shared" si="86"/>
        <v>0</v>
      </c>
      <c r="BM64" s="2">
        <f t="shared" si="86"/>
        <v>0</v>
      </c>
      <c r="BN64" s="2">
        <f t="shared" si="87"/>
        <v>0</v>
      </c>
      <c r="BO64" s="2">
        <f t="shared" si="87"/>
        <v>0</v>
      </c>
      <c r="BP64" s="2">
        <f t="shared" si="87"/>
        <v>0</v>
      </c>
      <c r="BQ64" s="2">
        <f t="shared" si="87"/>
        <v>0</v>
      </c>
      <c r="BR64" s="2">
        <f t="shared" si="87"/>
        <v>0</v>
      </c>
      <c r="BS64" s="2">
        <f t="shared" si="87"/>
        <v>0</v>
      </c>
      <c r="BT64" s="2">
        <f t="shared" si="87"/>
        <v>0</v>
      </c>
      <c r="BU64" s="2">
        <f t="shared" si="87"/>
        <v>0</v>
      </c>
      <c r="BV64" s="2">
        <f t="shared" si="87"/>
        <v>0</v>
      </c>
      <c r="BW64" s="2">
        <f t="shared" si="87"/>
        <v>0</v>
      </c>
      <c r="BX64" s="2">
        <f t="shared" si="88"/>
        <v>0</v>
      </c>
      <c r="BY64" s="2">
        <f t="shared" si="88"/>
        <v>0</v>
      </c>
      <c r="BZ64" s="2">
        <f t="shared" si="88"/>
        <v>0</v>
      </c>
      <c r="CA64" s="2">
        <f t="shared" si="88"/>
        <v>0</v>
      </c>
      <c r="CB64" s="2">
        <f t="shared" si="88"/>
        <v>0</v>
      </c>
      <c r="CC64" s="2">
        <f t="shared" si="88"/>
        <v>0</v>
      </c>
      <c r="CD64" s="2">
        <f t="shared" si="88"/>
        <v>0</v>
      </c>
      <c r="CE64" s="2">
        <f t="shared" si="88"/>
        <v>0</v>
      </c>
      <c r="CF64" s="107">
        <f t="shared" si="88"/>
        <v>0</v>
      </c>
      <c r="CG64" s="107">
        <f t="shared" si="88"/>
        <v>0</v>
      </c>
      <c r="CH64" s="107">
        <f t="shared" si="89"/>
        <v>0</v>
      </c>
      <c r="CI64" s="107">
        <f t="shared" si="89"/>
        <v>0</v>
      </c>
      <c r="CJ64" s="107">
        <f t="shared" si="89"/>
        <v>0</v>
      </c>
      <c r="CK64" s="107">
        <f t="shared" si="89"/>
        <v>0</v>
      </c>
      <c r="CL64" s="107">
        <f t="shared" si="89"/>
        <v>0</v>
      </c>
      <c r="CM64" s="107">
        <f t="shared" si="89"/>
        <v>0</v>
      </c>
      <c r="CN64" s="107">
        <f t="shared" si="89"/>
        <v>0</v>
      </c>
      <c r="CO64" s="107">
        <f t="shared" si="89"/>
        <v>0</v>
      </c>
      <c r="CP64" s="107">
        <f t="shared" si="89"/>
        <v>0</v>
      </c>
      <c r="CQ64" s="107">
        <f t="shared" si="89"/>
        <v>0</v>
      </c>
      <c r="CR64" s="107">
        <f t="shared" si="90"/>
        <v>0</v>
      </c>
      <c r="CS64" s="107">
        <f t="shared" si="90"/>
        <v>0</v>
      </c>
      <c r="CT64" s="107">
        <f t="shared" si="90"/>
        <v>0</v>
      </c>
      <c r="CU64" s="107">
        <f t="shared" si="90"/>
        <v>0</v>
      </c>
      <c r="CV64" s="107">
        <f t="shared" si="90"/>
        <v>0</v>
      </c>
      <c r="CW64" s="107">
        <f t="shared" si="90"/>
        <v>0</v>
      </c>
      <c r="CX64" s="107">
        <f t="shared" si="90"/>
        <v>0</v>
      </c>
      <c r="CY64" s="107">
        <f t="shared" si="90"/>
        <v>0</v>
      </c>
      <c r="CZ64" s="107">
        <f t="shared" si="91"/>
        <v>0</v>
      </c>
      <c r="DA64" s="107">
        <f t="shared" si="91"/>
        <v>0</v>
      </c>
      <c r="DB64" s="107">
        <f t="shared" si="91"/>
        <v>0</v>
      </c>
      <c r="DC64" s="107">
        <f t="shared" si="91"/>
        <v>0</v>
      </c>
      <c r="DD64" s="107">
        <f t="shared" si="91"/>
        <v>0</v>
      </c>
      <c r="DE64" s="107">
        <f t="shared" si="91"/>
        <v>0</v>
      </c>
      <c r="DF64" s="107">
        <f t="shared" si="91"/>
        <v>0</v>
      </c>
      <c r="DG64" s="107">
        <f t="shared" si="91"/>
        <v>0</v>
      </c>
      <c r="DH64" s="107">
        <f t="shared" si="91"/>
        <v>0</v>
      </c>
      <c r="DI64" s="107">
        <f t="shared" si="91"/>
        <v>0</v>
      </c>
      <c r="DJ64" s="107">
        <f t="shared" si="92"/>
        <v>0</v>
      </c>
      <c r="DK64" s="107">
        <f t="shared" si="92"/>
        <v>0</v>
      </c>
      <c r="DL64" s="107">
        <f t="shared" si="92"/>
        <v>0</v>
      </c>
      <c r="DM64" s="107">
        <f t="shared" si="92"/>
        <v>0</v>
      </c>
      <c r="DN64" s="107">
        <f t="shared" si="92"/>
        <v>0</v>
      </c>
      <c r="DO64" s="107">
        <f t="shared" si="92"/>
        <v>0</v>
      </c>
      <c r="DP64" s="107">
        <f t="shared" si="92"/>
        <v>0</v>
      </c>
      <c r="DQ64" s="107">
        <f t="shared" si="92"/>
        <v>0</v>
      </c>
      <c r="DR64" s="107">
        <f t="shared" si="92"/>
        <v>0</v>
      </c>
      <c r="DS64" s="107">
        <f t="shared" si="92"/>
        <v>0</v>
      </c>
      <c r="DT64" s="107">
        <f t="shared" si="93"/>
        <v>0</v>
      </c>
      <c r="DU64" s="107">
        <f t="shared" si="93"/>
        <v>0</v>
      </c>
      <c r="DV64" s="107">
        <f t="shared" si="93"/>
        <v>0</v>
      </c>
      <c r="DW64" s="107">
        <f t="shared" si="93"/>
        <v>0</v>
      </c>
      <c r="DX64" s="107">
        <f t="shared" si="93"/>
        <v>0</v>
      </c>
      <c r="DY64" s="107">
        <f t="shared" si="93"/>
        <v>0</v>
      </c>
      <c r="DZ64" s="107">
        <f t="shared" si="93"/>
        <v>0</v>
      </c>
      <c r="EA64" s="107">
        <f t="shared" si="93"/>
        <v>0</v>
      </c>
      <c r="EB64" s="107">
        <f t="shared" si="93"/>
        <v>0</v>
      </c>
      <c r="EC64" s="107">
        <f t="shared" si="93"/>
        <v>0</v>
      </c>
      <c r="ED64" s="107">
        <f t="shared" si="94"/>
        <v>0</v>
      </c>
      <c r="EE64" s="107">
        <f t="shared" si="94"/>
        <v>0</v>
      </c>
      <c r="EF64" s="107">
        <f t="shared" si="94"/>
        <v>0</v>
      </c>
      <c r="EG64" s="107">
        <f t="shared" si="94"/>
        <v>0</v>
      </c>
      <c r="EH64" s="107">
        <f t="shared" si="94"/>
        <v>0</v>
      </c>
      <c r="EI64" s="107">
        <f t="shared" si="94"/>
        <v>0</v>
      </c>
      <c r="EJ64" s="107">
        <f t="shared" si="94"/>
        <v>0</v>
      </c>
      <c r="EK64" s="107">
        <f t="shared" si="94"/>
        <v>0</v>
      </c>
      <c r="EL64" s="107">
        <f t="shared" si="94"/>
        <v>0</v>
      </c>
      <c r="EM64" s="107">
        <f t="shared" si="94"/>
        <v>0</v>
      </c>
      <c r="EN64" s="107">
        <f t="shared" si="95"/>
        <v>0</v>
      </c>
      <c r="EO64" s="107">
        <f t="shared" si="95"/>
        <v>0</v>
      </c>
      <c r="EP64" s="107">
        <f t="shared" si="95"/>
        <v>0</v>
      </c>
      <c r="EQ64" s="107">
        <f t="shared" si="95"/>
        <v>0</v>
      </c>
      <c r="ER64" s="107">
        <f t="shared" si="95"/>
        <v>0</v>
      </c>
      <c r="ES64" s="107">
        <f t="shared" si="95"/>
        <v>0</v>
      </c>
      <c r="ET64" s="107">
        <f t="shared" si="95"/>
        <v>0</v>
      </c>
      <c r="EU64" s="107">
        <f t="shared" si="95"/>
        <v>0</v>
      </c>
      <c r="EV64" s="107">
        <f t="shared" si="95"/>
        <v>0</v>
      </c>
      <c r="EW64" s="107">
        <f t="shared" si="95"/>
        <v>0</v>
      </c>
      <c r="EX64" s="107">
        <f t="shared" si="96"/>
        <v>0</v>
      </c>
      <c r="EY64" s="107">
        <f t="shared" si="96"/>
        <v>0</v>
      </c>
      <c r="EZ64" s="107">
        <f t="shared" si="96"/>
        <v>0</v>
      </c>
      <c r="FA64" s="107">
        <f t="shared" si="96"/>
        <v>0</v>
      </c>
      <c r="FB64" s="107">
        <f t="shared" si="96"/>
        <v>0</v>
      </c>
      <c r="FC64" s="107">
        <f t="shared" si="96"/>
        <v>0</v>
      </c>
      <c r="FD64" s="107">
        <f t="shared" si="96"/>
        <v>0</v>
      </c>
      <c r="FE64" s="107">
        <f t="shared" si="96"/>
        <v>0</v>
      </c>
      <c r="FF64" s="107">
        <f t="shared" si="96"/>
        <v>0</v>
      </c>
      <c r="FG64" s="107">
        <f t="shared" si="96"/>
        <v>0</v>
      </c>
      <c r="FH64" s="107">
        <f t="shared" si="97"/>
        <v>0</v>
      </c>
      <c r="FI64" s="107">
        <f t="shared" si="97"/>
        <v>0</v>
      </c>
      <c r="FJ64" s="107">
        <f t="shared" si="97"/>
        <v>0</v>
      </c>
      <c r="FK64" s="107">
        <f t="shared" si="97"/>
        <v>0</v>
      </c>
      <c r="FL64" s="107">
        <f t="shared" si="97"/>
        <v>0</v>
      </c>
      <c r="FM64" s="107">
        <f t="shared" si="97"/>
        <v>0</v>
      </c>
      <c r="FN64" s="107">
        <f t="shared" si="97"/>
        <v>0</v>
      </c>
      <c r="FO64" s="107">
        <f t="shared" si="97"/>
        <v>0</v>
      </c>
      <c r="FP64" s="107">
        <f t="shared" si="97"/>
        <v>0</v>
      </c>
      <c r="FQ64" s="107">
        <f t="shared" si="97"/>
        <v>0</v>
      </c>
      <c r="FR64" s="107">
        <f t="shared" si="98"/>
        <v>0</v>
      </c>
      <c r="FS64" s="107">
        <f t="shared" si="98"/>
        <v>0</v>
      </c>
      <c r="FT64" s="107">
        <f t="shared" si="98"/>
        <v>0</v>
      </c>
      <c r="FU64" s="107">
        <f t="shared" si="98"/>
        <v>0</v>
      </c>
      <c r="FV64" s="107">
        <f t="shared" si="98"/>
        <v>0</v>
      </c>
      <c r="FW64" s="107">
        <f t="shared" si="98"/>
        <v>0</v>
      </c>
      <c r="FX64" s="107">
        <f t="shared" si="98"/>
        <v>0</v>
      </c>
      <c r="FY64" s="107">
        <f t="shared" si="98"/>
        <v>0</v>
      </c>
      <c r="FZ64" s="107">
        <f t="shared" si="98"/>
        <v>0</v>
      </c>
      <c r="GA64" s="107">
        <f t="shared" si="98"/>
        <v>0</v>
      </c>
      <c r="GB64" s="107">
        <f t="shared" si="99"/>
        <v>0</v>
      </c>
      <c r="GC64" s="107">
        <f t="shared" si="99"/>
        <v>0</v>
      </c>
      <c r="GD64" s="107">
        <f t="shared" si="99"/>
        <v>0</v>
      </c>
      <c r="GE64" s="107">
        <f t="shared" si="99"/>
        <v>0</v>
      </c>
      <c r="GF64" s="107">
        <f t="shared" si="99"/>
        <v>0</v>
      </c>
      <c r="GG64" s="107">
        <f t="shared" si="99"/>
        <v>0</v>
      </c>
      <c r="GH64" s="107">
        <f t="shared" si="99"/>
        <v>0</v>
      </c>
      <c r="GI64" s="107">
        <f t="shared" si="80"/>
        <v>0</v>
      </c>
      <c r="GJ64" s="107">
        <f t="shared" si="80"/>
        <v>0</v>
      </c>
      <c r="GK64" s="107">
        <f t="shared" si="80"/>
        <v>0</v>
      </c>
      <c r="GL64" s="107">
        <f t="shared" si="80"/>
        <v>0</v>
      </c>
      <c r="GM64" s="107">
        <f t="shared" si="80"/>
        <v>0</v>
      </c>
      <c r="GN64" s="107">
        <f t="shared" si="80"/>
        <v>0</v>
      </c>
      <c r="GO64" s="107">
        <f t="shared" si="80"/>
        <v>0</v>
      </c>
      <c r="GP64" s="107">
        <f t="shared" si="80"/>
        <v>0</v>
      </c>
      <c r="GQ64" s="107">
        <f t="shared" si="80"/>
        <v>0</v>
      </c>
      <c r="GR64" s="107">
        <f t="shared" si="80"/>
        <v>0</v>
      </c>
      <c r="GS64" s="107">
        <f t="shared" si="80"/>
        <v>0</v>
      </c>
      <c r="GT64" s="107">
        <f t="shared" si="100"/>
        <v>0</v>
      </c>
      <c r="GU64" s="107">
        <f t="shared" si="100"/>
        <v>0</v>
      </c>
      <c r="GV64" s="107">
        <f t="shared" si="100"/>
        <v>0</v>
      </c>
      <c r="GW64" s="107">
        <f t="shared" si="100"/>
        <v>0</v>
      </c>
      <c r="GX64" s="107">
        <f t="shared" si="100"/>
        <v>0</v>
      </c>
      <c r="GY64" s="107">
        <f t="shared" si="100"/>
        <v>0</v>
      </c>
      <c r="GZ64" s="107">
        <f t="shared" si="100"/>
        <v>0</v>
      </c>
      <c r="HA64" s="107">
        <f t="shared" si="100"/>
        <v>0</v>
      </c>
      <c r="HB64" s="107">
        <f t="shared" si="100"/>
        <v>0</v>
      </c>
      <c r="HC64" s="107">
        <f t="shared" si="100"/>
        <v>0</v>
      </c>
      <c r="HD64" s="107">
        <f t="shared" si="101"/>
        <v>0</v>
      </c>
      <c r="HE64" s="107">
        <f t="shared" si="101"/>
        <v>0</v>
      </c>
      <c r="HF64" s="107">
        <f t="shared" si="101"/>
        <v>0</v>
      </c>
      <c r="HG64" s="107">
        <f t="shared" si="101"/>
        <v>0</v>
      </c>
      <c r="HH64" s="107">
        <f t="shared" si="101"/>
        <v>0</v>
      </c>
      <c r="HI64" s="107">
        <f t="shared" si="101"/>
        <v>0</v>
      </c>
      <c r="HJ64" s="107">
        <f t="shared" si="101"/>
        <v>0</v>
      </c>
      <c r="HK64" s="107">
        <f t="shared" si="101"/>
        <v>0</v>
      </c>
      <c r="HL64" s="107">
        <f t="shared" si="101"/>
        <v>0</v>
      </c>
      <c r="HM64" s="107">
        <f t="shared" si="101"/>
        <v>0</v>
      </c>
      <c r="HN64" s="107">
        <f t="shared" si="102"/>
        <v>0</v>
      </c>
      <c r="HO64" s="107">
        <f t="shared" si="102"/>
        <v>0</v>
      </c>
      <c r="HP64" s="107">
        <f t="shared" si="102"/>
        <v>0</v>
      </c>
      <c r="HQ64" s="107">
        <f t="shared" si="102"/>
        <v>0</v>
      </c>
      <c r="HR64" s="107">
        <f t="shared" si="102"/>
        <v>0</v>
      </c>
      <c r="HS64" s="107">
        <f t="shared" si="102"/>
        <v>0</v>
      </c>
      <c r="HT64" s="107">
        <f t="shared" si="102"/>
        <v>0</v>
      </c>
      <c r="HU64" s="107">
        <f t="shared" si="102"/>
        <v>0</v>
      </c>
      <c r="HV64" s="107">
        <f t="shared" si="102"/>
        <v>0</v>
      </c>
      <c r="HW64" s="107">
        <f t="shared" si="102"/>
        <v>9</v>
      </c>
      <c r="HX64" s="107">
        <f t="shared" si="103"/>
        <v>8</v>
      </c>
      <c r="HY64" s="107">
        <f t="shared" si="103"/>
        <v>0</v>
      </c>
      <c r="HZ64" s="107">
        <f t="shared" si="103"/>
        <v>0</v>
      </c>
      <c r="IA64" s="107">
        <f t="shared" si="103"/>
        <v>0</v>
      </c>
      <c r="IB64" s="107">
        <f t="shared" si="103"/>
        <v>0</v>
      </c>
      <c r="IC64" s="107">
        <f t="shared" si="103"/>
        <v>0</v>
      </c>
      <c r="ID64" s="107">
        <f t="shared" si="103"/>
        <v>0</v>
      </c>
      <c r="IE64" s="107">
        <f t="shared" si="103"/>
        <v>0</v>
      </c>
      <c r="IF64" s="107">
        <f t="shared" si="103"/>
        <v>0</v>
      </c>
      <c r="IG64" s="107">
        <f t="shared" si="103"/>
        <v>0</v>
      </c>
      <c r="IH64" s="107">
        <f t="shared" si="103"/>
        <v>0</v>
      </c>
      <c r="II64" s="107">
        <f t="shared" si="103"/>
        <v>0</v>
      </c>
    </row>
    <row r="65" spans="1:243" ht="15" customHeight="1" x14ac:dyDescent="0.2">
      <c r="A65" s="6"/>
      <c r="E65" s="91">
        <v>-7.4999999999999997E-3</v>
      </c>
      <c r="F65" s="2">
        <f t="shared" si="81"/>
        <v>0</v>
      </c>
      <c r="G65" s="2">
        <f t="shared" si="81"/>
        <v>0</v>
      </c>
      <c r="H65" s="2">
        <f t="shared" si="81"/>
        <v>0</v>
      </c>
      <c r="I65" s="2">
        <f t="shared" si="81"/>
        <v>0</v>
      </c>
      <c r="J65" s="2">
        <f t="shared" si="81"/>
        <v>0</v>
      </c>
      <c r="K65" s="2">
        <f t="shared" si="81"/>
        <v>0</v>
      </c>
      <c r="L65" s="2">
        <f t="shared" si="81"/>
        <v>0</v>
      </c>
      <c r="M65" s="2">
        <f t="shared" si="81"/>
        <v>0</v>
      </c>
      <c r="N65" s="2">
        <f t="shared" si="81"/>
        <v>0</v>
      </c>
      <c r="O65" s="2">
        <f t="shared" si="81"/>
        <v>0</v>
      </c>
      <c r="P65" s="2">
        <f t="shared" si="82"/>
        <v>0</v>
      </c>
      <c r="Q65" s="2">
        <f t="shared" si="82"/>
        <v>0</v>
      </c>
      <c r="R65" s="2">
        <f t="shared" si="82"/>
        <v>0</v>
      </c>
      <c r="S65" s="2">
        <f t="shared" si="82"/>
        <v>0</v>
      </c>
      <c r="T65" s="2">
        <f t="shared" si="82"/>
        <v>0</v>
      </c>
      <c r="U65" s="2">
        <f t="shared" si="82"/>
        <v>0</v>
      </c>
      <c r="V65" s="2">
        <f t="shared" si="82"/>
        <v>0</v>
      </c>
      <c r="W65" s="2">
        <f t="shared" si="82"/>
        <v>0</v>
      </c>
      <c r="X65" s="2">
        <f t="shared" si="82"/>
        <v>0</v>
      </c>
      <c r="Y65" s="2">
        <f t="shared" si="82"/>
        <v>0</v>
      </c>
      <c r="Z65" s="2">
        <f t="shared" si="83"/>
        <v>0</v>
      </c>
      <c r="AA65" s="2">
        <f t="shared" si="83"/>
        <v>0</v>
      </c>
      <c r="AB65" s="2">
        <f t="shared" si="83"/>
        <v>0</v>
      </c>
      <c r="AC65" s="2">
        <f t="shared" si="83"/>
        <v>0</v>
      </c>
      <c r="AD65" s="2">
        <f t="shared" si="83"/>
        <v>0</v>
      </c>
      <c r="AE65" s="2">
        <f t="shared" si="83"/>
        <v>0</v>
      </c>
      <c r="AF65" s="2">
        <f t="shared" si="83"/>
        <v>0</v>
      </c>
      <c r="AG65" s="2">
        <f t="shared" si="83"/>
        <v>0</v>
      </c>
      <c r="AH65" s="2">
        <f t="shared" si="83"/>
        <v>0</v>
      </c>
      <c r="AI65" s="2">
        <f t="shared" si="83"/>
        <v>0</v>
      </c>
      <c r="AJ65" s="2">
        <f t="shared" si="84"/>
        <v>0</v>
      </c>
      <c r="AK65" s="2">
        <f t="shared" si="84"/>
        <v>0</v>
      </c>
      <c r="AL65" s="2">
        <f t="shared" si="84"/>
        <v>0</v>
      </c>
      <c r="AM65" s="2">
        <f t="shared" si="84"/>
        <v>0</v>
      </c>
      <c r="AN65" s="2">
        <f t="shared" si="84"/>
        <v>0</v>
      </c>
      <c r="AO65" s="2">
        <f t="shared" si="84"/>
        <v>0</v>
      </c>
      <c r="AP65" s="2">
        <f t="shared" si="84"/>
        <v>0</v>
      </c>
      <c r="AQ65" s="2">
        <f t="shared" si="84"/>
        <v>0</v>
      </c>
      <c r="AR65" s="2">
        <f t="shared" si="84"/>
        <v>0</v>
      </c>
      <c r="AS65" s="2">
        <f t="shared" si="84"/>
        <v>0</v>
      </c>
      <c r="AT65" s="2">
        <f t="shared" si="85"/>
        <v>2</v>
      </c>
      <c r="AU65" s="2">
        <f t="shared" si="85"/>
        <v>2</v>
      </c>
      <c r="AV65" s="2">
        <f t="shared" si="85"/>
        <v>0</v>
      </c>
      <c r="AW65" s="2">
        <f t="shared" si="85"/>
        <v>0</v>
      </c>
      <c r="AX65" s="2">
        <f t="shared" si="85"/>
        <v>0</v>
      </c>
      <c r="AY65" s="2">
        <f t="shared" si="85"/>
        <v>0</v>
      </c>
      <c r="AZ65" s="2">
        <f t="shared" si="85"/>
        <v>0</v>
      </c>
      <c r="BA65" s="2">
        <f t="shared" si="85"/>
        <v>1</v>
      </c>
      <c r="BB65" s="2">
        <f t="shared" si="85"/>
        <v>1</v>
      </c>
      <c r="BC65" s="2">
        <f t="shared" si="85"/>
        <v>1</v>
      </c>
      <c r="BD65" s="2">
        <f t="shared" si="86"/>
        <v>3</v>
      </c>
      <c r="BE65" s="2">
        <f t="shared" si="86"/>
        <v>2</v>
      </c>
      <c r="BF65" s="2">
        <f t="shared" si="86"/>
        <v>0</v>
      </c>
      <c r="BG65" s="2">
        <f t="shared" si="86"/>
        <v>0</v>
      </c>
      <c r="BH65" s="2">
        <f t="shared" si="86"/>
        <v>0</v>
      </c>
      <c r="BI65" s="2">
        <f t="shared" si="86"/>
        <v>0</v>
      </c>
      <c r="BJ65" s="2">
        <f t="shared" si="86"/>
        <v>0</v>
      </c>
      <c r="BK65" s="2">
        <f t="shared" si="86"/>
        <v>0</v>
      </c>
      <c r="BL65" s="2">
        <f t="shared" si="86"/>
        <v>0</v>
      </c>
      <c r="BM65" s="2">
        <f t="shared" si="86"/>
        <v>0</v>
      </c>
      <c r="BN65" s="2">
        <f t="shared" si="87"/>
        <v>0</v>
      </c>
      <c r="BO65" s="2">
        <f t="shared" si="87"/>
        <v>0</v>
      </c>
      <c r="BP65" s="2">
        <f t="shared" si="87"/>
        <v>0</v>
      </c>
      <c r="BQ65" s="2">
        <f t="shared" si="87"/>
        <v>0</v>
      </c>
      <c r="BR65" s="2">
        <f t="shared" si="87"/>
        <v>0</v>
      </c>
      <c r="BS65" s="2">
        <f t="shared" si="87"/>
        <v>0</v>
      </c>
      <c r="BT65" s="2">
        <f t="shared" si="87"/>
        <v>0</v>
      </c>
      <c r="BU65" s="2">
        <f t="shared" si="87"/>
        <v>0</v>
      </c>
      <c r="BV65" s="2">
        <f t="shared" si="87"/>
        <v>0</v>
      </c>
      <c r="BW65" s="2">
        <f t="shared" si="87"/>
        <v>0</v>
      </c>
      <c r="BX65" s="2">
        <f t="shared" si="88"/>
        <v>0</v>
      </c>
      <c r="BY65" s="2">
        <f t="shared" si="88"/>
        <v>0</v>
      </c>
      <c r="BZ65" s="2">
        <f t="shared" si="88"/>
        <v>0</v>
      </c>
      <c r="CA65" s="2">
        <f t="shared" si="88"/>
        <v>0</v>
      </c>
      <c r="CB65" s="2">
        <f t="shared" si="88"/>
        <v>0</v>
      </c>
      <c r="CC65" s="2">
        <f t="shared" si="88"/>
        <v>0</v>
      </c>
      <c r="CD65" s="2">
        <f t="shared" si="88"/>
        <v>0</v>
      </c>
      <c r="CE65" s="2">
        <f t="shared" si="88"/>
        <v>0</v>
      </c>
      <c r="CF65" s="107">
        <f t="shared" si="88"/>
        <v>0</v>
      </c>
      <c r="CG65" s="107">
        <f t="shared" si="88"/>
        <v>0</v>
      </c>
      <c r="CH65" s="107">
        <f t="shared" si="89"/>
        <v>0</v>
      </c>
      <c r="CI65" s="107">
        <f t="shared" si="89"/>
        <v>0</v>
      </c>
      <c r="CJ65" s="107">
        <f t="shared" si="89"/>
        <v>0</v>
      </c>
      <c r="CK65" s="107">
        <f t="shared" si="89"/>
        <v>0</v>
      </c>
      <c r="CL65" s="107">
        <f t="shared" si="89"/>
        <v>0</v>
      </c>
      <c r="CM65" s="107">
        <f t="shared" si="89"/>
        <v>0</v>
      </c>
      <c r="CN65" s="107">
        <f t="shared" si="89"/>
        <v>0</v>
      </c>
      <c r="CO65" s="107">
        <f t="shared" si="89"/>
        <v>0</v>
      </c>
      <c r="CP65" s="107">
        <f t="shared" si="89"/>
        <v>0</v>
      </c>
      <c r="CQ65" s="107">
        <f t="shared" si="89"/>
        <v>0</v>
      </c>
      <c r="CR65" s="107">
        <f t="shared" si="90"/>
        <v>0</v>
      </c>
      <c r="CS65" s="107">
        <f t="shared" si="90"/>
        <v>0</v>
      </c>
      <c r="CT65" s="107">
        <f t="shared" si="90"/>
        <v>0</v>
      </c>
      <c r="CU65" s="107">
        <f t="shared" si="90"/>
        <v>0</v>
      </c>
      <c r="CV65" s="107">
        <f t="shared" si="90"/>
        <v>0</v>
      </c>
      <c r="CW65" s="107">
        <f t="shared" si="90"/>
        <v>0</v>
      </c>
      <c r="CX65" s="107">
        <f t="shared" si="90"/>
        <v>0</v>
      </c>
      <c r="CY65" s="107">
        <f t="shared" si="90"/>
        <v>0</v>
      </c>
      <c r="CZ65" s="107">
        <f t="shared" si="91"/>
        <v>0</v>
      </c>
      <c r="DA65" s="107">
        <f t="shared" si="91"/>
        <v>0</v>
      </c>
      <c r="DB65" s="107">
        <f t="shared" si="91"/>
        <v>0</v>
      </c>
      <c r="DC65" s="107">
        <f t="shared" si="91"/>
        <v>0</v>
      </c>
      <c r="DD65" s="107">
        <f t="shared" si="91"/>
        <v>0</v>
      </c>
      <c r="DE65" s="107">
        <f t="shared" si="91"/>
        <v>0</v>
      </c>
      <c r="DF65" s="107">
        <f t="shared" si="91"/>
        <v>0</v>
      </c>
      <c r="DG65" s="107">
        <f t="shared" si="91"/>
        <v>0</v>
      </c>
      <c r="DH65" s="107">
        <f t="shared" si="91"/>
        <v>0</v>
      </c>
      <c r="DI65" s="107">
        <f t="shared" si="91"/>
        <v>0</v>
      </c>
      <c r="DJ65" s="107">
        <f t="shared" si="92"/>
        <v>0</v>
      </c>
      <c r="DK65" s="107">
        <f t="shared" si="92"/>
        <v>0</v>
      </c>
      <c r="DL65" s="107">
        <f t="shared" si="92"/>
        <v>0</v>
      </c>
      <c r="DM65" s="107">
        <f t="shared" si="92"/>
        <v>0</v>
      </c>
      <c r="DN65" s="107">
        <f t="shared" si="92"/>
        <v>0</v>
      </c>
      <c r="DO65" s="107">
        <f t="shared" si="92"/>
        <v>0</v>
      </c>
      <c r="DP65" s="107">
        <f t="shared" si="92"/>
        <v>0</v>
      </c>
      <c r="DQ65" s="107">
        <f t="shared" si="92"/>
        <v>0</v>
      </c>
      <c r="DR65" s="107">
        <f t="shared" si="92"/>
        <v>0</v>
      </c>
      <c r="DS65" s="107">
        <f t="shared" si="92"/>
        <v>0</v>
      </c>
      <c r="DT65" s="107">
        <f t="shared" si="93"/>
        <v>0</v>
      </c>
      <c r="DU65" s="107">
        <f t="shared" si="93"/>
        <v>0</v>
      </c>
      <c r="DV65" s="107">
        <f t="shared" si="93"/>
        <v>0</v>
      </c>
      <c r="DW65" s="107">
        <f t="shared" si="93"/>
        <v>0</v>
      </c>
      <c r="DX65" s="107">
        <f t="shared" si="93"/>
        <v>0</v>
      </c>
      <c r="DY65" s="107">
        <f t="shared" si="93"/>
        <v>0</v>
      </c>
      <c r="DZ65" s="107">
        <f t="shared" si="93"/>
        <v>0</v>
      </c>
      <c r="EA65" s="107">
        <f t="shared" si="93"/>
        <v>0</v>
      </c>
      <c r="EB65" s="107">
        <f t="shared" si="93"/>
        <v>0</v>
      </c>
      <c r="EC65" s="107">
        <f t="shared" si="93"/>
        <v>0</v>
      </c>
      <c r="ED65" s="107">
        <f t="shared" si="94"/>
        <v>0</v>
      </c>
      <c r="EE65" s="107">
        <f t="shared" si="94"/>
        <v>0</v>
      </c>
      <c r="EF65" s="107">
        <f t="shared" si="94"/>
        <v>0</v>
      </c>
      <c r="EG65" s="107">
        <f t="shared" si="94"/>
        <v>0</v>
      </c>
      <c r="EH65" s="107">
        <f t="shared" si="94"/>
        <v>0</v>
      </c>
      <c r="EI65" s="107">
        <f t="shared" si="94"/>
        <v>0</v>
      </c>
      <c r="EJ65" s="107">
        <f t="shared" si="94"/>
        <v>0</v>
      </c>
      <c r="EK65" s="107">
        <f t="shared" si="94"/>
        <v>0</v>
      </c>
      <c r="EL65" s="107">
        <f t="shared" si="94"/>
        <v>0</v>
      </c>
      <c r="EM65" s="107">
        <f t="shared" si="94"/>
        <v>0</v>
      </c>
      <c r="EN65" s="107">
        <f t="shared" si="95"/>
        <v>0</v>
      </c>
      <c r="EO65" s="107">
        <f t="shared" si="95"/>
        <v>0</v>
      </c>
      <c r="EP65" s="107">
        <f t="shared" si="95"/>
        <v>0</v>
      </c>
      <c r="EQ65" s="107">
        <f t="shared" si="95"/>
        <v>0</v>
      </c>
      <c r="ER65" s="107">
        <f t="shared" si="95"/>
        <v>0</v>
      </c>
      <c r="ES65" s="107">
        <f t="shared" si="95"/>
        <v>0</v>
      </c>
      <c r="ET65" s="107">
        <f t="shared" si="95"/>
        <v>0</v>
      </c>
      <c r="EU65" s="107">
        <f t="shared" si="95"/>
        <v>0</v>
      </c>
      <c r="EV65" s="107">
        <f t="shared" si="95"/>
        <v>0</v>
      </c>
      <c r="EW65" s="107">
        <f t="shared" si="95"/>
        <v>0</v>
      </c>
      <c r="EX65" s="107">
        <f t="shared" si="96"/>
        <v>0</v>
      </c>
      <c r="EY65" s="107">
        <f t="shared" si="96"/>
        <v>0</v>
      </c>
      <c r="EZ65" s="107">
        <f t="shared" si="96"/>
        <v>0</v>
      </c>
      <c r="FA65" s="107">
        <f t="shared" si="96"/>
        <v>0</v>
      </c>
      <c r="FB65" s="107">
        <f t="shared" si="96"/>
        <v>0</v>
      </c>
      <c r="FC65" s="107">
        <f t="shared" si="96"/>
        <v>0</v>
      </c>
      <c r="FD65" s="107">
        <f t="shared" si="96"/>
        <v>0</v>
      </c>
      <c r="FE65" s="107">
        <f t="shared" si="96"/>
        <v>0</v>
      </c>
      <c r="FF65" s="107">
        <f t="shared" si="96"/>
        <v>0</v>
      </c>
      <c r="FG65" s="107">
        <f t="shared" si="96"/>
        <v>0</v>
      </c>
      <c r="FH65" s="107">
        <f t="shared" si="97"/>
        <v>0</v>
      </c>
      <c r="FI65" s="107">
        <f t="shared" si="97"/>
        <v>0</v>
      </c>
      <c r="FJ65" s="107">
        <f t="shared" si="97"/>
        <v>0</v>
      </c>
      <c r="FK65" s="107">
        <f t="shared" si="97"/>
        <v>0</v>
      </c>
      <c r="FL65" s="107">
        <f t="shared" si="97"/>
        <v>0</v>
      </c>
      <c r="FM65" s="107">
        <f t="shared" si="97"/>
        <v>0</v>
      </c>
      <c r="FN65" s="107">
        <f t="shared" si="97"/>
        <v>0</v>
      </c>
      <c r="FO65" s="107">
        <f t="shared" si="97"/>
        <v>0</v>
      </c>
      <c r="FP65" s="107">
        <f t="shared" si="97"/>
        <v>0</v>
      </c>
      <c r="FQ65" s="107">
        <f t="shared" si="97"/>
        <v>0</v>
      </c>
      <c r="FR65" s="107">
        <f t="shared" si="98"/>
        <v>0</v>
      </c>
      <c r="FS65" s="107">
        <f t="shared" si="98"/>
        <v>0</v>
      </c>
      <c r="FT65" s="107">
        <f t="shared" si="98"/>
        <v>0</v>
      </c>
      <c r="FU65" s="107">
        <f t="shared" si="98"/>
        <v>0</v>
      </c>
      <c r="FV65" s="107">
        <f t="shared" si="98"/>
        <v>0</v>
      </c>
      <c r="FW65" s="107">
        <f t="shared" si="98"/>
        <v>0</v>
      </c>
      <c r="FX65" s="107">
        <f t="shared" si="98"/>
        <v>0</v>
      </c>
      <c r="FY65" s="107">
        <f t="shared" si="98"/>
        <v>0</v>
      </c>
      <c r="FZ65" s="107">
        <f t="shared" si="98"/>
        <v>0</v>
      </c>
      <c r="GA65" s="107">
        <f t="shared" si="98"/>
        <v>0</v>
      </c>
      <c r="GB65" s="107">
        <f t="shared" si="99"/>
        <v>0</v>
      </c>
      <c r="GC65" s="107">
        <f t="shared" si="99"/>
        <v>0</v>
      </c>
      <c r="GD65" s="107">
        <f t="shared" si="99"/>
        <v>0</v>
      </c>
      <c r="GE65" s="107">
        <f t="shared" si="99"/>
        <v>0</v>
      </c>
      <c r="GF65" s="107">
        <f t="shared" si="99"/>
        <v>0</v>
      </c>
      <c r="GG65" s="107">
        <f t="shared" si="99"/>
        <v>0</v>
      </c>
      <c r="GH65" s="107">
        <f t="shared" si="99"/>
        <v>0</v>
      </c>
      <c r="GI65" s="107">
        <f t="shared" si="80"/>
        <v>0</v>
      </c>
      <c r="GJ65" s="107">
        <f t="shared" si="80"/>
        <v>0</v>
      </c>
      <c r="GK65" s="107">
        <f t="shared" si="80"/>
        <v>0</v>
      </c>
      <c r="GL65" s="107">
        <f t="shared" si="80"/>
        <v>0</v>
      </c>
      <c r="GM65" s="107">
        <f t="shared" si="80"/>
        <v>0</v>
      </c>
      <c r="GN65" s="107">
        <f t="shared" si="80"/>
        <v>0</v>
      </c>
      <c r="GO65" s="107">
        <f t="shared" si="80"/>
        <v>0</v>
      </c>
      <c r="GP65" s="107">
        <f t="shared" si="80"/>
        <v>0</v>
      </c>
      <c r="GQ65" s="107">
        <f t="shared" si="80"/>
        <v>0</v>
      </c>
      <c r="GR65" s="107">
        <f t="shared" si="80"/>
        <v>0</v>
      </c>
      <c r="GS65" s="107">
        <f t="shared" si="80"/>
        <v>0</v>
      </c>
      <c r="GT65" s="107">
        <f t="shared" si="100"/>
        <v>0</v>
      </c>
      <c r="GU65" s="107">
        <f t="shared" si="100"/>
        <v>0</v>
      </c>
      <c r="GV65" s="107">
        <f t="shared" si="100"/>
        <v>0</v>
      </c>
      <c r="GW65" s="107">
        <f t="shared" si="100"/>
        <v>0</v>
      </c>
      <c r="GX65" s="107">
        <f t="shared" si="100"/>
        <v>0</v>
      </c>
      <c r="GY65" s="107">
        <f t="shared" si="100"/>
        <v>0</v>
      </c>
      <c r="GZ65" s="107">
        <f t="shared" si="100"/>
        <v>0</v>
      </c>
      <c r="HA65" s="107">
        <f t="shared" si="100"/>
        <v>0</v>
      </c>
      <c r="HB65" s="107">
        <f t="shared" si="100"/>
        <v>0</v>
      </c>
      <c r="HC65" s="107">
        <f t="shared" si="100"/>
        <v>0</v>
      </c>
      <c r="HD65" s="107">
        <f t="shared" si="101"/>
        <v>0</v>
      </c>
      <c r="HE65" s="107">
        <f t="shared" si="101"/>
        <v>0</v>
      </c>
      <c r="HF65" s="107">
        <f t="shared" si="101"/>
        <v>0</v>
      </c>
      <c r="HG65" s="107">
        <f t="shared" si="101"/>
        <v>0</v>
      </c>
      <c r="HH65" s="107">
        <f t="shared" si="101"/>
        <v>0</v>
      </c>
      <c r="HI65" s="107">
        <f t="shared" si="101"/>
        <v>0</v>
      </c>
      <c r="HJ65" s="107">
        <f t="shared" si="101"/>
        <v>0</v>
      </c>
      <c r="HK65" s="107">
        <f t="shared" si="101"/>
        <v>0</v>
      </c>
      <c r="HL65" s="107">
        <f t="shared" si="101"/>
        <v>0</v>
      </c>
      <c r="HM65" s="107">
        <f t="shared" si="101"/>
        <v>0</v>
      </c>
      <c r="HN65" s="107">
        <f t="shared" si="102"/>
        <v>0</v>
      </c>
      <c r="HO65" s="107">
        <f t="shared" si="102"/>
        <v>0</v>
      </c>
      <c r="HP65" s="107">
        <f t="shared" si="102"/>
        <v>0</v>
      </c>
      <c r="HQ65" s="107">
        <f t="shared" si="102"/>
        <v>9</v>
      </c>
      <c r="HR65" s="107">
        <f t="shared" si="102"/>
        <v>9</v>
      </c>
      <c r="HS65" s="107">
        <f t="shared" si="102"/>
        <v>9</v>
      </c>
      <c r="HT65" s="107">
        <f t="shared" si="102"/>
        <v>7</v>
      </c>
      <c r="HU65" s="107">
        <f t="shared" si="102"/>
        <v>2</v>
      </c>
      <c r="HV65" s="107">
        <f t="shared" si="102"/>
        <v>9</v>
      </c>
      <c r="HW65" s="107">
        <f t="shared" si="102"/>
        <v>0</v>
      </c>
      <c r="HX65" s="107">
        <f t="shared" si="103"/>
        <v>0</v>
      </c>
      <c r="HY65" s="107">
        <f t="shared" si="103"/>
        <v>0</v>
      </c>
      <c r="HZ65" s="107">
        <f t="shared" si="103"/>
        <v>0</v>
      </c>
      <c r="IA65" s="107">
        <f t="shared" si="103"/>
        <v>0</v>
      </c>
      <c r="IB65" s="107">
        <f t="shared" si="103"/>
        <v>0</v>
      </c>
      <c r="IC65" s="107">
        <f t="shared" si="103"/>
        <v>0</v>
      </c>
      <c r="ID65" s="107">
        <f t="shared" si="103"/>
        <v>0</v>
      </c>
      <c r="IE65" s="107">
        <f t="shared" si="103"/>
        <v>0</v>
      </c>
      <c r="IF65" s="107">
        <f t="shared" si="103"/>
        <v>0</v>
      </c>
      <c r="IG65" s="107">
        <f t="shared" si="103"/>
        <v>0</v>
      </c>
      <c r="IH65" s="107">
        <f t="shared" si="103"/>
        <v>0</v>
      </c>
      <c r="II65" s="107">
        <f t="shared" si="103"/>
        <v>0</v>
      </c>
    </row>
    <row r="66" spans="1:243" ht="15" customHeight="1" x14ac:dyDescent="0.2">
      <c r="A66" s="6"/>
      <c r="E66" s="91">
        <v>-0.01</v>
      </c>
      <c r="F66" s="2">
        <f t="shared" si="81"/>
        <v>0</v>
      </c>
      <c r="G66" s="2">
        <f t="shared" si="81"/>
        <v>0</v>
      </c>
      <c r="H66" s="2">
        <f t="shared" si="81"/>
        <v>0</v>
      </c>
      <c r="I66" s="2">
        <f t="shared" si="81"/>
        <v>0</v>
      </c>
      <c r="J66" s="2">
        <f t="shared" si="81"/>
        <v>0</v>
      </c>
      <c r="K66" s="2">
        <f t="shared" si="81"/>
        <v>0</v>
      </c>
      <c r="L66" s="2">
        <f t="shared" si="81"/>
        <v>0</v>
      </c>
      <c r="M66" s="2">
        <f t="shared" si="81"/>
        <v>0</v>
      </c>
      <c r="N66" s="2">
        <f t="shared" si="81"/>
        <v>0</v>
      </c>
      <c r="O66" s="2">
        <f t="shared" si="81"/>
        <v>0</v>
      </c>
      <c r="P66" s="2">
        <f t="shared" si="82"/>
        <v>0</v>
      </c>
      <c r="Q66" s="2">
        <f t="shared" si="82"/>
        <v>0</v>
      </c>
      <c r="R66" s="2">
        <f t="shared" si="82"/>
        <v>0</v>
      </c>
      <c r="S66" s="2">
        <f t="shared" si="82"/>
        <v>0</v>
      </c>
      <c r="T66" s="2">
        <f t="shared" si="82"/>
        <v>0</v>
      </c>
      <c r="U66" s="2">
        <f t="shared" si="82"/>
        <v>0</v>
      </c>
      <c r="V66" s="2">
        <f t="shared" si="82"/>
        <v>0</v>
      </c>
      <c r="W66" s="2">
        <f t="shared" si="82"/>
        <v>0</v>
      </c>
      <c r="X66" s="2">
        <f t="shared" si="82"/>
        <v>0</v>
      </c>
      <c r="Y66" s="2">
        <f t="shared" si="82"/>
        <v>0</v>
      </c>
      <c r="Z66" s="2">
        <f t="shared" si="83"/>
        <v>0</v>
      </c>
      <c r="AA66" s="2">
        <f t="shared" si="83"/>
        <v>0</v>
      </c>
      <c r="AB66" s="2">
        <f t="shared" si="83"/>
        <v>0</v>
      </c>
      <c r="AC66" s="2">
        <f t="shared" si="83"/>
        <v>0</v>
      </c>
      <c r="AD66" s="2">
        <f t="shared" si="83"/>
        <v>0</v>
      </c>
      <c r="AE66" s="2">
        <f t="shared" si="83"/>
        <v>0</v>
      </c>
      <c r="AF66" s="2">
        <f t="shared" si="83"/>
        <v>0</v>
      </c>
      <c r="AG66" s="2">
        <f t="shared" si="83"/>
        <v>0</v>
      </c>
      <c r="AH66" s="2">
        <f t="shared" si="83"/>
        <v>0</v>
      </c>
      <c r="AI66" s="2">
        <f t="shared" si="83"/>
        <v>0</v>
      </c>
      <c r="AJ66" s="2">
        <f t="shared" si="84"/>
        <v>0</v>
      </c>
      <c r="AK66" s="2">
        <f t="shared" si="84"/>
        <v>0</v>
      </c>
      <c r="AL66" s="2">
        <f t="shared" si="84"/>
        <v>0</v>
      </c>
      <c r="AM66" s="2">
        <f t="shared" si="84"/>
        <v>0</v>
      </c>
      <c r="AN66" s="2">
        <f t="shared" si="84"/>
        <v>0</v>
      </c>
      <c r="AO66" s="2">
        <f t="shared" si="84"/>
        <v>0</v>
      </c>
      <c r="AP66" s="2">
        <f t="shared" si="84"/>
        <v>0</v>
      </c>
      <c r="AQ66" s="2">
        <f t="shared" si="84"/>
        <v>0</v>
      </c>
      <c r="AR66" s="2">
        <f t="shared" si="84"/>
        <v>2</v>
      </c>
      <c r="AS66" s="2">
        <f t="shared" si="84"/>
        <v>0</v>
      </c>
      <c r="AT66" s="2">
        <f t="shared" si="85"/>
        <v>3</v>
      </c>
      <c r="AU66" s="2">
        <f t="shared" si="85"/>
        <v>2</v>
      </c>
      <c r="AV66" s="2">
        <f t="shared" si="85"/>
        <v>0</v>
      </c>
      <c r="AW66" s="2">
        <f t="shared" si="85"/>
        <v>0</v>
      </c>
      <c r="AX66" s="2">
        <f t="shared" si="85"/>
        <v>0</v>
      </c>
      <c r="AY66" s="2">
        <f t="shared" si="85"/>
        <v>0</v>
      </c>
      <c r="AZ66" s="2">
        <f t="shared" si="85"/>
        <v>0</v>
      </c>
      <c r="BA66" s="2">
        <f t="shared" si="85"/>
        <v>4</v>
      </c>
      <c r="BB66" s="2">
        <f t="shared" si="85"/>
        <v>0</v>
      </c>
      <c r="BC66" s="2">
        <f t="shared" si="85"/>
        <v>0</v>
      </c>
      <c r="BD66" s="2">
        <f t="shared" si="86"/>
        <v>1</v>
      </c>
      <c r="BE66" s="2">
        <f t="shared" si="86"/>
        <v>0</v>
      </c>
      <c r="BF66" s="2">
        <f t="shared" si="86"/>
        <v>0</v>
      </c>
      <c r="BG66" s="2">
        <f t="shared" si="86"/>
        <v>0</v>
      </c>
      <c r="BH66" s="2">
        <f t="shared" si="86"/>
        <v>0</v>
      </c>
      <c r="BI66" s="2">
        <f t="shared" si="86"/>
        <v>0</v>
      </c>
      <c r="BJ66" s="2">
        <f t="shared" si="86"/>
        <v>0</v>
      </c>
      <c r="BK66" s="2">
        <f t="shared" si="86"/>
        <v>0</v>
      </c>
      <c r="BL66" s="2">
        <f t="shared" si="86"/>
        <v>0</v>
      </c>
      <c r="BM66" s="2">
        <f t="shared" si="86"/>
        <v>0</v>
      </c>
      <c r="BN66" s="2">
        <f t="shared" si="87"/>
        <v>0</v>
      </c>
      <c r="BO66" s="2">
        <f t="shared" si="87"/>
        <v>0</v>
      </c>
      <c r="BP66" s="2">
        <f t="shared" si="87"/>
        <v>0</v>
      </c>
      <c r="BQ66" s="2">
        <f t="shared" si="87"/>
        <v>0</v>
      </c>
      <c r="BR66" s="2">
        <f t="shared" si="87"/>
        <v>0</v>
      </c>
      <c r="BS66" s="2">
        <f t="shared" si="87"/>
        <v>0</v>
      </c>
      <c r="BT66" s="2">
        <f t="shared" si="87"/>
        <v>0</v>
      </c>
      <c r="BU66" s="2">
        <f t="shared" si="87"/>
        <v>0</v>
      </c>
      <c r="BV66" s="2">
        <f t="shared" si="87"/>
        <v>0</v>
      </c>
      <c r="BW66" s="2">
        <f t="shared" si="87"/>
        <v>0</v>
      </c>
      <c r="BX66" s="2">
        <f t="shared" si="88"/>
        <v>0</v>
      </c>
      <c r="BY66" s="2">
        <f t="shared" si="88"/>
        <v>0</v>
      </c>
      <c r="BZ66" s="2">
        <f t="shared" si="88"/>
        <v>0</v>
      </c>
      <c r="CA66" s="2">
        <f t="shared" si="88"/>
        <v>0</v>
      </c>
      <c r="CB66" s="2">
        <f t="shared" si="88"/>
        <v>0</v>
      </c>
      <c r="CC66" s="2">
        <f t="shared" si="88"/>
        <v>0</v>
      </c>
      <c r="CD66" s="2">
        <f t="shared" si="88"/>
        <v>0</v>
      </c>
      <c r="CE66" s="2">
        <f t="shared" si="88"/>
        <v>0</v>
      </c>
      <c r="CF66" s="107">
        <f t="shared" si="88"/>
        <v>0</v>
      </c>
      <c r="CG66" s="107">
        <f t="shared" si="88"/>
        <v>0</v>
      </c>
      <c r="CH66" s="107">
        <f t="shared" si="89"/>
        <v>0</v>
      </c>
      <c r="CI66" s="107">
        <f t="shared" si="89"/>
        <v>0</v>
      </c>
      <c r="CJ66" s="107">
        <f t="shared" si="89"/>
        <v>0</v>
      </c>
      <c r="CK66" s="107">
        <f t="shared" si="89"/>
        <v>0</v>
      </c>
      <c r="CL66" s="107">
        <f t="shared" si="89"/>
        <v>0</v>
      </c>
      <c r="CM66" s="107">
        <f t="shared" si="89"/>
        <v>0</v>
      </c>
      <c r="CN66" s="107">
        <f t="shared" si="89"/>
        <v>0</v>
      </c>
      <c r="CO66" s="107">
        <f t="shared" si="89"/>
        <v>0</v>
      </c>
      <c r="CP66" s="107">
        <f t="shared" si="89"/>
        <v>0</v>
      </c>
      <c r="CQ66" s="107">
        <f t="shared" si="89"/>
        <v>0</v>
      </c>
      <c r="CR66" s="107">
        <f t="shared" si="90"/>
        <v>0</v>
      </c>
      <c r="CS66" s="107">
        <f t="shared" si="90"/>
        <v>0</v>
      </c>
      <c r="CT66" s="107">
        <f t="shared" si="90"/>
        <v>0</v>
      </c>
      <c r="CU66" s="107">
        <f t="shared" si="90"/>
        <v>0</v>
      </c>
      <c r="CV66" s="107">
        <f t="shared" si="90"/>
        <v>0</v>
      </c>
      <c r="CW66" s="107">
        <f t="shared" si="90"/>
        <v>0</v>
      </c>
      <c r="CX66" s="107">
        <f t="shared" si="90"/>
        <v>0</v>
      </c>
      <c r="CY66" s="107">
        <f t="shared" si="90"/>
        <v>0</v>
      </c>
      <c r="CZ66" s="107">
        <f t="shared" si="91"/>
        <v>0</v>
      </c>
      <c r="DA66" s="107">
        <f t="shared" si="91"/>
        <v>0</v>
      </c>
      <c r="DB66" s="107">
        <f t="shared" si="91"/>
        <v>0</v>
      </c>
      <c r="DC66" s="107">
        <f t="shared" si="91"/>
        <v>0</v>
      </c>
      <c r="DD66" s="107">
        <f t="shared" si="91"/>
        <v>0</v>
      </c>
      <c r="DE66" s="107">
        <f t="shared" si="91"/>
        <v>0</v>
      </c>
      <c r="DF66" s="107">
        <f t="shared" si="91"/>
        <v>0</v>
      </c>
      <c r="DG66" s="107">
        <f t="shared" si="91"/>
        <v>0</v>
      </c>
      <c r="DH66" s="107">
        <f t="shared" si="91"/>
        <v>0</v>
      </c>
      <c r="DI66" s="107">
        <f t="shared" si="91"/>
        <v>0</v>
      </c>
      <c r="DJ66" s="107">
        <f t="shared" si="92"/>
        <v>0</v>
      </c>
      <c r="DK66" s="107">
        <f t="shared" si="92"/>
        <v>0</v>
      </c>
      <c r="DL66" s="107">
        <f t="shared" si="92"/>
        <v>0</v>
      </c>
      <c r="DM66" s="107">
        <f t="shared" si="92"/>
        <v>0</v>
      </c>
      <c r="DN66" s="107">
        <f t="shared" si="92"/>
        <v>0</v>
      </c>
      <c r="DO66" s="107">
        <f t="shared" si="92"/>
        <v>0</v>
      </c>
      <c r="DP66" s="107">
        <f t="shared" si="92"/>
        <v>0</v>
      </c>
      <c r="DQ66" s="107">
        <f t="shared" si="92"/>
        <v>0</v>
      </c>
      <c r="DR66" s="107">
        <f t="shared" si="92"/>
        <v>0</v>
      </c>
      <c r="DS66" s="107">
        <f t="shared" si="92"/>
        <v>0</v>
      </c>
      <c r="DT66" s="107">
        <f t="shared" si="93"/>
        <v>0</v>
      </c>
      <c r="DU66" s="107">
        <f t="shared" si="93"/>
        <v>0</v>
      </c>
      <c r="DV66" s="107">
        <f t="shared" si="93"/>
        <v>0</v>
      </c>
      <c r="DW66" s="107">
        <f t="shared" si="93"/>
        <v>0</v>
      </c>
      <c r="DX66" s="107">
        <f t="shared" si="93"/>
        <v>0</v>
      </c>
      <c r="DY66" s="107">
        <f t="shared" si="93"/>
        <v>0</v>
      </c>
      <c r="DZ66" s="107">
        <f t="shared" si="93"/>
        <v>0</v>
      </c>
      <c r="EA66" s="107">
        <f t="shared" si="93"/>
        <v>0</v>
      </c>
      <c r="EB66" s="107">
        <f t="shared" si="93"/>
        <v>0</v>
      </c>
      <c r="EC66" s="107">
        <f t="shared" si="93"/>
        <v>0</v>
      </c>
      <c r="ED66" s="107">
        <f t="shared" si="94"/>
        <v>0</v>
      </c>
      <c r="EE66" s="107">
        <f t="shared" si="94"/>
        <v>0</v>
      </c>
      <c r="EF66" s="107">
        <f t="shared" si="94"/>
        <v>0</v>
      </c>
      <c r="EG66" s="107">
        <f t="shared" si="94"/>
        <v>0</v>
      </c>
      <c r="EH66" s="107">
        <f t="shared" si="94"/>
        <v>0</v>
      </c>
      <c r="EI66" s="107">
        <f t="shared" si="94"/>
        <v>0</v>
      </c>
      <c r="EJ66" s="107">
        <f t="shared" si="94"/>
        <v>0</v>
      </c>
      <c r="EK66" s="107">
        <f t="shared" si="94"/>
        <v>0</v>
      </c>
      <c r="EL66" s="107">
        <f t="shared" si="94"/>
        <v>0</v>
      </c>
      <c r="EM66" s="107">
        <f t="shared" si="94"/>
        <v>0</v>
      </c>
      <c r="EN66" s="107">
        <f t="shared" si="95"/>
        <v>0</v>
      </c>
      <c r="EO66" s="107">
        <f t="shared" si="95"/>
        <v>0</v>
      </c>
      <c r="EP66" s="107">
        <f t="shared" si="95"/>
        <v>0</v>
      </c>
      <c r="EQ66" s="107">
        <f t="shared" si="95"/>
        <v>0</v>
      </c>
      <c r="ER66" s="107">
        <f t="shared" si="95"/>
        <v>0</v>
      </c>
      <c r="ES66" s="107">
        <f t="shared" si="95"/>
        <v>0</v>
      </c>
      <c r="ET66" s="107">
        <f t="shared" si="95"/>
        <v>0</v>
      </c>
      <c r="EU66" s="107">
        <f t="shared" si="95"/>
        <v>0</v>
      </c>
      <c r="EV66" s="107">
        <f t="shared" si="95"/>
        <v>0</v>
      </c>
      <c r="EW66" s="107">
        <f t="shared" si="95"/>
        <v>0</v>
      </c>
      <c r="EX66" s="107">
        <f t="shared" si="96"/>
        <v>0</v>
      </c>
      <c r="EY66" s="107">
        <f t="shared" si="96"/>
        <v>0</v>
      </c>
      <c r="EZ66" s="107">
        <f t="shared" si="96"/>
        <v>0</v>
      </c>
      <c r="FA66" s="107">
        <f t="shared" si="96"/>
        <v>0</v>
      </c>
      <c r="FB66" s="107">
        <f t="shared" si="96"/>
        <v>0</v>
      </c>
      <c r="FC66" s="107">
        <f t="shared" si="96"/>
        <v>0</v>
      </c>
      <c r="FD66" s="107">
        <f t="shared" si="96"/>
        <v>0</v>
      </c>
      <c r="FE66" s="107">
        <f t="shared" si="96"/>
        <v>0</v>
      </c>
      <c r="FF66" s="107">
        <f t="shared" si="96"/>
        <v>0</v>
      </c>
      <c r="FG66" s="107">
        <f t="shared" si="96"/>
        <v>0</v>
      </c>
      <c r="FH66" s="107">
        <f t="shared" si="97"/>
        <v>0</v>
      </c>
      <c r="FI66" s="107">
        <f t="shared" si="97"/>
        <v>0</v>
      </c>
      <c r="FJ66" s="107">
        <f t="shared" si="97"/>
        <v>0</v>
      </c>
      <c r="FK66" s="107">
        <f t="shared" si="97"/>
        <v>0</v>
      </c>
      <c r="FL66" s="107">
        <f t="shared" si="97"/>
        <v>0</v>
      </c>
      <c r="FM66" s="107">
        <f t="shared" si="97"/>
        <v>0</v>
      </c>
      <c r="FN66" s="107">
        <f t="shared" si="97"/>
        <v>0</v>
      </c>
      <c r="FO66" s="107">
        <f t="shared" si="97"/>
        <v>0</v>
      </c>
      <c r="FP66" s="107">
        <f t="shared" si="97"/>
        <v>0</v>
      </c>
      <c r="FQ66" s="107">
        <f t="shared" si="97"/>
        <v>0</v>
      </c>
      <c r="FR66" s="107">
        <f t="shared" si="98"/>
        <v>0</v>
      </c>
      <c r="FS66" s="107">
        <f t="shared" si="98"/>
        <v>0</v>
      </c>
      <c r="FT66" s="107">
        <f t="shared" si="98"/>
        <v>0</v>
      </c>
      <c r="FU66" s="107">
        <f t="shared" si="98"/>
        <v>0</v>
      </c>
      <c r="FV66" s="107">
        <f t="shared" si="98"/>
        <v>0</v>
      </c>
      <c r="FW66" s="107">
        <f t="shared" si="98"/>
        <v>0</v>
      </c>
      <c r="FX66" s="107">
        <f t="shared" si="98"/>
        <v>0</v>
      </c>
      <c r="FY66" s="107">
        <f t="shared" si="98"/>
        <v>0</v>
      </c>
      <c r="FZ66" s="107">
        <f t="shared" si="98"/>
        <v>0</v>
      </c>
      <c r="GA66" s="107">
        <f t="shared" si="98"/>
        <v>0</v>
      </c>
      <c r="GB66" s="107">
        <f t="shared" si="99"/>
        <v>0</v>
      </c>
      <c r="GC66" s="107">
        <f t="shared" si="99"/>
        <v>0</v>
      </c>
      <c r="GD66" s="107">
        <f t="shared" si="99"/>
        <v>0</v>
      </c>
      <c r="GE66" s="107">
        <f t="shared" si="99"/>
        <v>0</v>
      </c>
      <c r="GF66" s="107">
        <f t="shared" si="99"/>
        <v>0</v>
      </c>
      <c r="GG66" s="107">
        <f t="shared" si="99"/>
        <v>0</v>
      </c>
      <c r="GH66" s="107">
        <f t="shared" si="99"/>
        <v>0</v>
      </c>
      <c r="GI66" s="107">
        <f t="shared" si="80"/>
        <v>0</v>
      </c>
      <c r="GJ66" s="107">
        <f t="shared" si="80"/>
        <v>0</v>
      </c>
      <c r="GK66" s="107">
        <f t="shared" si="80"/>
        <v>0</v>
      </c>
      <c r="GL66" s="107">
        <f t="shared" si="80"/>
        <v>0</v>
      </c>
      <c r="GM66" s="107">
        <f t="shared" si="80"/>
        <v>0</v>
      </c>
      <c r="GN66" s="107">
        <f t="shared" si="80"/>
        <v>0</v>
      </c>
      <c r="GO66" s="107">
        <f t="shared" si="80"/>
        <v>0</v>
      </c>
      <c r="GP66" s="107">
        <f t="shared" si="80"/>
        <v>0</v>
      </c>
      <c r="GQ66" s="107">
        <f t="shared" si="80"/>
        <v>0</v>
      </c>
      <c r="GR66" s="107">
        <f t="shared" si="80"/>
        <v>0</v>
      </c>
      <c r="GS66" s="107">
        <f t="shared" si="80"/>
        <v>0</v>
      </c>
      <c r="GT66" s="107">
        <f t="shared" si="100"/>
        <v>0</v>
      </c>
      <c r="GU66" s="107">
        <f t="shared" si="100"/>
        <v>0</v>
      </c>
      <c r="GV66" s="107">
        <f t="shared" si="100"/>
        <v>0</v>
      </c>
      <c r="GW66" s="107">
        <f t="shared" si="100"/>
        <v>0</v>
      </c>
      <c r="GX66" s="107">
        <f t="shared" si="100"/>
        <v>0</v>
      </c>
      <c r="GY66" s="107">
        <f t="shared" si="100"/>
        <v>0</v>
      </c>
      <c r="GZ66" s="107">
        <f t="shared" si="100"/>
        <v>0</v>
      </c>
      <c r="HA66" s="107">
        <f t="shared" si="100"/>
        <v>0</v>
      </c>
      <c r="HB66" s="107">
        <f t="shared" si="100"/>
        <v>0</v>
      </c>
      <c r="HC66" s="107">
        <f t="shared" si="100"/>
        <v>0</v>
      </c>
      <c r="HD66" s="107">
        <f t="shared" si="101"/>
        <v>0</v>
      </c>
      <c r="HE66" s="107">
        <f t="shared" si="101"/>
        <v>0</v>
      </c>
      <c r="HF66" s="107">
        <f t="shared" si="101"/>
        <v>0</v>
      </c>
      <c r="HG66" s="107">
        <f t="shared" si="101"/>
        <v>0</v>
      </c>
      <c r="HH66" s="107">
        <f t="shared" si="101"/>
        <v>0</v>
      </c>
      <c r="HI66" s="107">
        <f t="shared" si="101"/>
        <v>0</v>
      </c>
      <c r="HJ66" s="107">
        <f t="shared" si="101"/>
        <v>0</v>
      </c>
      <c r="HK66" s="107">
        <f t="shared" si="101"/>
        <v>0</v>
      </c>
      <c r="HL66" s="107">
        <f t="shared" si="101"/>
        <v>0</v>
      </c>
      <c r="HM66" s="107">
        <f t="shared" si="101"/>
        <v>0</v>
      </c>
      <c r="HN66" s="107">
        <f t="shared" si="102"/>
        <v>0</v>
      </c>
      <c r="HO66" s="107">
        <f t="shared" si="102"/>
        <v>0</v>
      </c>
      <c r="HP66" s="107">
        <f t="shared" si="102"/>
        <v>0</v>
      </c>
      <c r="HQ66" s="107">
        <f t="shared" si="102"/>
        <v>0</v>
      </c>
      <c r="HR66" s="107">
        <f t="shared" si="102"/>
        <v>0</v>
      </c>
      <c r="HS66" s="107">
        <f t="shared" si="102"/>
        <v>0</v>
      </c>
      <c r="HT66" s="107">
        <f t="shared" si="102"/>
        <v>2</v>
      </c>
      <c r="HU66" s="107">
        <f t="shared" si="102"/>
        <v>7</v>
      </c>
      <c r="HV66" s="107">
        <f t="shared" si="102"/>
        <v>0</v>
      </c>
      <c r="HW66" s="107">
        <f t="shared" si="102"/>
        <v>0</v>
      </c>
      <c r="HX66" s="107">
        <f t="shared" si="103"/>
        <v>0</v>
      </c>
      <c r="HY66" s="107">
        <f t="shared" si="103"/>
        <v>0</v>
      </c>
      <c r="HZ66" s="107">
        <f t="shared" si="103"/>
        <v>0</v>
      </c>
      <c r="IA66" s="107">
        <f t="shared" si="103"/>
        <v>0</v>
      </c>
      <c r="IB66" s="107">
        <f t="shared" si="103"/>
        <v>0</v>
      </c>
      <c r="IC66" s="107">
        <f t="shared" si="103"/>
        <v>0</v>
      </c>
      <c r="ID66" s="107">
        <f t="shared" si="103"/>
        <v>0</v>
      </c>
      <c r="IE66" s="107">
        <f t="shared" si="103"/>
        <v>0</v>
      </c>
      <c r="IF66" s="107">
        <f t="shared" si="103"/>
        <v>0</v>
      </c>
      <c r="IG66" s="107">
        <f t="shared" si="103"/>
        <v>0</v>
      </c>
      <c r="IH66" s="107">
        <f t="shared" si="103"/>
        <v>0</v>
      </c>
      <c r="II66" s="107">
        <f t="shared" si="103"/>
        <v>0</v>
      </c>
    </row>
    <row r="848" spans="196:196" x14ac:dyDescent="0.2">
      <c r="GN848" s="47"/>
    </row>
    <row r="849" spans="195:198" x14ac:dyDescent="0.2">
      <c r="GM849" s="2"/>
      <c r="GN849" s="57"/>
      <c r="GO849" s="57"/>
      <c r="GP849" s="57"/>
    </row>
    <row r="850" spans="195:198" x14ac:dyDescent="0.2">
      <c r="GM850" s="2"/>
      <c r="GN850" s="57"/>
      <c r="GO850" s="57"/>
      <c r="GP850" s="57"/>
    </row>
    <row r="851" spans="195:198" x14ac:dyDescent="0.2">
      <c r="GM851" s="2"/>
      <c r="GN851" s="57"/>
      <c r="GO851" s="57"/>
      <c r="GP851" s="57"/>
    </row>
    <row r="852" spans="195:198" x14ac:dyDescent="0.2">
      <c r="GM852" s="2"/>
      <c r="GN852" s="57"/>
      <c r="GO852" s="57"/>
      <c r="GP852" s="57"/>
    </row>
    <row r="853" spans="195:198" x14ac:dyDescent="0.2">
      <c r="GM853" s="2"/>
      <c r="GN853" s="57"/>
      <c r="GO853" s="57"/>
      <c r="GP853" s="57"/>
    </row>
    <row r="854" spans="195:198" x14ac:dyDescent="0.2">
      <c r="GM854" s="2"/>
      <c r="GN854" s="57"/>
      <c r="GO854" s="57"/>
      <c r="GP854" s="57"/>
    </row>
    <row r="855" spans="195:198" x14ac:dyDescent="0.2">
      <c r="GM855" s="2"/>
      <c r="GN855" s="57"/>
      <c r="GO855" s="57"/>
      <c r="GP855" s="57"/>
    </row>
    <row r="856" spans="195:198" x14ac:dyDescent="0.2">
      <c r="GM856" s="2"/>
      <c r="GN856" s="57"/>
      <c r="GO856" s="57"/>
      <c r="GP856" s="57"/>
    </row>
    <row r="857" spans="195:198" x14ac:dyDescent="0.2">
      <c r="GM857" s="2"/>
      <c r="GN857" s="57"/>
      <c r="GO857" s="57"/>
      <c r="GP857" s="57"/>
    </row>
    <row r="858" spans="195:198" x14ac:dyDescent="0.2">
      <c r="GM858" s="2"/>
      <c r="GN858" s="58"/>
      <c r="GO858" s="58"/>
      <c r="GP858" s="58"/>
    </row>
    <row r="859" spans="195:198" x14ac:dyDescent="0.2">
      <c r="GM859" s="2"/>
      <c r="GN859" s="58"/>
      <c r="GO859" s="58"/>
      <c r="GP859" s="58"/>
    </row>
    <row r="860" spans="195:198" x14ac:dyDescent="0.2">
      <c r="GM860" s="2"/>
      <c r="GN860" s="58"/>
      <c r="GO860" s="58"/>
      <c r="GP860" s="58"/>
    </row>
    <row r="861" spans="195:198" x14ac:dyDescent="0.2">
      <c r="GM861" s="2"/>
      <c r="GN861" s="58"/>
      <c r="GO861" s="58"/>
      <c r="GP861" s="58"/>
    </row>
    <row r="862" spans="195:198" x14ac:dyDescent="0.2">
      <c r="GM862" s="2"/>
      <c r="GN862" s="58"/>
      <c r="GO862" s="58"/>
      <c r="GP862" s="58"/>
    </row>
    <row r="863" spans="195:198" x14ac:dyDescent="0.2">
      <c r="GM863" s="2"/>
      <c r="GN863" s="58"/>
      <c r="GO863" s="58"/>
      <c r="GP863" s="58"/>
    </row>
    <row r="864" spans="195:198" x14ac:dyDescent="0.2">
      <c r="GM864" s="2"/>
      <c r="GN864" s="58"/>
      <c r="GO864" s="58"/>
      <c r="GP864" s="58"/>
    </row>
  </sheetData>
  <mergeCells count="4">
    <mergeCell ref="B48:C48"/>
    <mergeCell ref="B49:C49"/>
    <mergeCell ref="AQ10:AQ18"/>
    <mergeCell ref="AQ23:AQ37"/>
  </mergeCells>
  <phoneticPr fontId="10" type="noConversion"/>
  <conditionalFormatting sqref="F10 BR10 F16:AP17">
    <cfRule type="cellIs" dxfId="787" priority="75" stopIfTrue="1" operator="equal">
      <formula>"n/a"</formula>
    </cfRule>
  </conditionalFormatting>
  <conditionalFormatting sqref="F10 BR10 F17:AP17">
    <cfRule type="cellIs" dxfId="786" priority="76" stopIfTrue="1" operator="equal">
      <formula>0</formula>
    </cfRule>
    <cfRule type="cellIs" dxfId="785" priority="77" stopIfTrue="1" operator="lessThan">
      <formula>0</formula>
    </cfRule>
  </conditionalFormatting>
  <conditionalFormatting sqref="F34:AP36">
    <cfRule type="cellIs" dxfId="784" priority="660" stopIfTrue="1" operator="equal">
      <formula>"n/a"</formula>
    </cfRule>
    <cfRule type="cellIs" dxfId="783" priority="661" stopIfTrue="1" operator="equal">
      <formula>0</formula>
    </cfRule>
    <cfRule type="cellIs" dxfId="782" priority="662" stopIfTrue="1" operator="lessThan">
      <formula>0</formula>
    </cfRule>
  </conditionalFormatting>
  <conditionalFormatting sqref="F9:CG9">
    <cfRule type="cellIs" dxfId="781" priority="1125" stopIfTrue="1" operator="equal">
      <formula>"n/a"</formula>
    </cfRule>
    <cfRule type="cellIs" dxfId="780" priority="1126" stopIfTrue="1" operator="equal">
      <formula>0</formula>
    </cfRule>
    <cfRule type="cellIs" dxfId="779" priority="1127" stopIfTrue="1" operator="lessThan">
      <formula>0</formula>
    </cfRule>
  </conditionalFormatting>
  <conditionalFormatting sqref="F21:CS22">
    <cfRule type="cellIs" dxfId="778" priority="1254" stopIfTrue="1" operator="equal">
      <formula>"n/a"</formula>
    </cfRule>
    <cfRule type="cellIs" dxfId="777" priority="1255" stopIfTrue="1" operator="equal">
      <formula>0</formula>
    </cfRule>
    <cfRule type="cellIs" dxfId="776" priority="1256" stopIfTrue="1" operator="lessThan">
      <formula>0</formula>
    </cfRule>
  </conditionalFormatting>
  <conditionalFormatting sqref="F53:CS55 F57:CS66">
    <cfRule type="dataBar" priority="1406">
      <dataBar>
        <cfvo type="min"/>
        <cfvo type="max"/>
        <color rgb="FF638EC6"/>
      </dataBar>
    </cfRule>
  </conditionalFormatting>
  <conditionalFormatting sqref="F41:CY41">
    <cfRule type="cellIs" dxfId="775" priority="1177" stopIfTrue="1" operator="equal">
      <formula>"n/a"</formula>
    </cfRule>
    <cfRule type="cellIs" dxfId="774" priority="1178" stopIfTrue="1" operator="equal">
      <formula>0</formula>
    </cfRule>
    <cfRule type="cellIs" dxfId="773" priority="1179" stopIfTrue="1" operator="lessThan">
      <formula>0</formula>
    </cfRule>
  </conditionalFormatting>
  <conditionalFormatting sqref="F8:DT8">
    <cfRule type="cellIs" dxfId="772" priority="853" stopIfTrue="1" operator="equal">
      <formula>"n/a"</formula>
    </cfRule>
    <cfRule type="cellIs" dxfId="771" priority="854" stopIfTrue="1" operator="equal">
      <formula>0</formula>
    </cfRule>
    <cfRule type="cellIs" dxfId="770" priority="855" stopIfTrue="1" operator="lessThan">
      <formula>0</formula>
    </cfRule>
  </conditionalFormatting>
  <conditionalFormatting sqref="F39:IG39 F40:GA40">
    <cfRule type="cellIs" dxfId="769" priority="188" stopIfTrue="1" operator="equal">
      <formula>"n/a"</formula>
    </cfRule>
    <cfRule type="cellIs" dxfId="768" priority="189" stopIfTrue="1" operator="equal">
      <formula>0</formula>
    </cfRule>
    <cfRule type="cellIs" dxfId="767" priority="190" stopIfTrue="1" operator="lessThan">
      <formula>0</formula>
    </cfRule>
  </conditionalFormatting>
  <conditionalFormatting sqref="V38:CS38">
    <cfRule type="cellIs" dxfId="766" priority="1263" stopIfTrue="1" operator="equal">
      <formula>"n/a"</formula>
    </cfRule>
    <cfRule type="cellIs" dxfId="765" priority="1264" stopIfTrue="1" operator="equal">
      <formula>0</formula>
    </cfRule>
    <cfRule type="cellIs" dxfId="764" priority="1265" stopIfTrue="1" operator="lessThan">
      <formula>0</formula>
    </cfRule>
  </conditionalFormatting>
  <conditionalFormatting sqref="Z7 CH9:CR10 BU10:CG10 O11 K12 AL12 BA12 BI12:BT12 AR14:BT14 P15:P16 AC15:AC16 AT15:AT16 BB15:BB16 BF15:BF16 BR15:BR16 F16:AP16 AR16:BT16 R18 AB18 BI18:BQ18 W19:BQ19 AJ20 AL20 AO20:BQ20 W23 AB23 AS23 F23:V24 W24:AA24 AU24 BA24 AG24:AG25 F25:AP25 AR27:HI27 EF29:IG29 AR30:CR30 AA32 BU32:CG32 CH32:CR35 AV33:CG35 F37:V37 AM37 AU37 S38 A48:A49 AR28:BT29 BU28:IH28">
    <cfRule type="cellIs" dxfId="763" priority="1403" stopIfTrue="1" operator="equal">
      <formula>0</formula>
    </cfRule>
    <cfRule type="cellIs" dxfId="762" priority="1404" stopIfTrue="1" operator="lessThan">
      <formula>0</formula>
    </cfRule>
  </conditionalFormatting>
  <conditionalFormatting sqref="Z7 CH9:CR10 BU10:CG10 O11 K12 AL12 BA12 BI12:BT12 AR14:BT14 P15:P16 AC15:AC16 AT15:AT16 BB15:BB16 BF15:BF16 BR15:BR16 AR16:BT16 R18 AB18 BI18:BQ18 W19:BQ19 AJ20 AL20 AO20:BQ20 W23 AB23 AS23 F23:V24 W24:AA24 AU24 BA24 AG24:AG25 F25:AP25 AR27:HI27 EF29:IG29 AR30:CR30 AA32 BU32:CG32 CH32:CR35 AV33:CG35 F37:V37 AM37 AU37 S38 A48:A49 AR28:BT29 BU28:IH28">
    <cfRule type="cellIs" dxfId="761" priority="1402" stopIfTrue="1" operator="equal">
      <formula>"n/a"</formula>
    </cfRule>
  </conditionalFormatting>
  <conditionalFormatting sqref="AA6:FW7">
    <cfRule type="cellIs" dxfId="760" priority="248" stopIfTrue="1" operator="equal">
      <formula>"n/a"</formula>
    </cfRule>
    <cfRule type="cellIs" dxfId="759" priority="249" stopIfTrue="1" operator="equal">
      <formula>0</formula>
    </cfRule>
    <cfRule type="cellIs" dxfId="758" priority="250" stopIfTrue="1" operator="lessThan">
      <formula>0</formula>
    </cfRule>
  </conditionalFormatting>
  <conditionalFormatting sqref="AR34:AU35">
    <cfRule type="cellIs" dxfId="757" priority="663" stopIfTrue="1" operator="equal">
      <formula>"n/a"</formula>
    </cfRule>
    <cfRule type="cellIs" dxfId="756" priority="664" stopIfTrue="1" operator="equal">
      <formula>0</formula>
    </cfRule>
    <cfRule type="cellIs" dxfId="755" priority="665" stopIfTrue="1" operator="lessThan">
      <formula>0</formula>
    </cfRule>
  </conditionalFormatting>
  <conditionalFormatting sqref="AR25:BU25 CC25:CD25">
    <cfRule type="cellIs" dxfId="754" priority="1119" stopIfTrue="1" operator="equal">
      <formula>"n/a"</formula>
    </cfRule>
    <cfRule type="cellIs" dxfId="753" priority="1120" stopIfTrue="1" operator="equal">
      <formula>0</formula>
    </cfRule>
    <cfRule type="cellIs" dxfId="752" priority="1121" stopIfTrue="1" operator="lessThan">
      <formula>0</formula>
    </cfRule>
  </conditionalFormatting>
  <conditionalFormatting sqref="AR36:CR36">
    <cfRule type="cellIs" dxfId="751" priority="1131" stopIfTrue="1" operator="equal">
      <formula>"n/a"</formula>
    </cfRule>
    <cfRule type="cellIs" dxfId="750" priority="1132" stopIfTrue="1" operator="equal">
      <formula>0</formula>
    </cfRule>
    <cfRule type="cellIs" dxfId="749" priority="1133" stopIfTrue="1" operator="lessThan">
      <formula>0</formula>
    </cfRule>
  </conditionalFormatting>
  <conditionalFormatting sqref="AR31:DV31">
    <cfRule type="cellIs" dxfId="748" priority="844" stopIfTrue="1" operator="equal">
      <formula>"n/a"</formula>
    </cfRule>
    <cfRule type="cellIs" dxfId="747" priority="845" stopIfTrue="1" operator="equal">
      <formula>0</formula>
    </cfRule>
    <cfRule type="cellIs" dxfId="746" priority="846" stopIfTrue="1" operator="lessThan">
      <formula>0</formula>
    </cfRule>
  </conditionalFormatting>
  <conditionalFormatting sqref="AR13:GA13">
    <cfRule type="cellIs" dxfId="745" priority="78" stopIfTrue="1" operator="equal">
      <formula>"n/a"</formula>
    </cfRule>
    <cfRule type="cellIs" dxfId="744" priority="79" stopIfTrue="1" operator="equal">
      <formula>0</formula>
    </cfRule>
    <cfRule type="cellIs" dxfId="743" priority="80" stopIfTrue="1" operator="lessThan">
      <formula>0</formula>
    </cfRule>
  </conditionalFormatting>
  <conditionalFormatting sqref="AV26:II26">
    <cfRule type="cellIs" dxfId="742" priority="233" stopIfTrue="1" operator="equal">
      <formula>"n/a"</formula>
    </cfRule>
    <cfRule type="cellIs" dxfId="741" priority="234" stopIfTrue="1" operator="equal">
      <formula>0</formula>
    </cfRule>
    <cfRule type="cellIs" dxfId="740" priority="235" stopIfTrue="1" operator="lessThan">
      <formula>0</formula>
    </cfRule>
  </conditionalFormatting>
  <conditionalFormatting sqref="BR18:CS20">
    <cfRule type="cellIs" dxfId="739" priority="1275" stopIfTrue="1" operator="equal">
      <formula>"n/a"</formula>
    </cfRule>
    <cfRule type="cellIs" dxfId="738" priority="1276" stopIfTrue="1" operator="equal">
      <formula>0</formula>
    </cfRule>
    <cfRule type="cellIs" dxfId="737" priority="1277" stopIfTrue="1" operator="lessThan">
      <formula>0</formula>
    </cfRule>
  </conditionalFormatting>
  <conditionalFormatting sqref="BU11:GA12">
    <cfRule type="cellIs" dxfId="736" priority="242" stopIfTrue="1" operator="equal">
      <formula>"n/a"</formula>
    </cfRule>
    <cfRule type="cellIs" dxfId="735" priority="243" stopIfTrue="1" operator="equal">
      <formula>0</formula>
    </cfRule>
    <cfRule type="cellIs" dxfId="734" priority="244" stopIfTrue="1" operator="lessThan">
      <formula>0</formula>
    </cfRule>
  </conditionalFormatting>
  <conditionalFormatting sqref="BU15:GA15">
    <cfRule type="cellIs" dxfId="733" priority="239" stopIfTrue="1" operator="equal">
      <formula>"n/a"</formula>
    </cfRule>
    <cfRule type="cellIs" dxfId="732" priority="240" stopIfTrue="1" operator="equal">
      <formula>0</formula>
    </cfRule>
    <cfRule type="cellIs" dxfId="731" priority="241" stopIfTrue="1" operator="lessThan">
      <formula>0</formula>
    </cfRule>
  </conditionalFormatting>
  <conditionalFormatting sqref="CS10">
    <cfRule type="cellIs" dxfId="730" priority="1287" stopIfTrue="1" operator="equal">
      <formula>"n/a"</formula>
    </cfRule>
    <cfRule type="cellIs" dxfId="729" priority="1288" stopIfTrue="1" operator="equal">
      <formula>0</formula>
    </cfRule>
    <cfRule type="cellIs" dxfId="728" priority="1289" stopIfTrue="1" operator="lessThan">
      <formula>0</formula>
    </cfRule>
  </conditionalFormatting>
  <conditionalFormatting sqref="CS37">
    <cfRule type="cellIs" dxfId="727" priority="1260" stopIfTrue="1" operator="equal">
      <formula>"n/a"</formula>
    </cfRule>
    <cfRule type="cellIs" dxfId="726" priority="1261" stopIfTrue="1" operator="equal">
      <formula>0</formula>
    </cfRule>
    <cfRule type="cellIs" dxfId="725" priority="1262" stopIfTrue="1" operator="lessThan">
      <formula>0</formula>
    </cfRule>
  </conditionalFormatting>
  <conditionalFormatting sqref="CS34:EN34">
    <cfRule type="cellIs" dxfId="724" priority="778" stopIfTrue="1" operator="equal">
      <formula>"n/a"</formula>
    </cfRule>
    <cfRule type="cellIs" dxfId="723" priority="779" stopIfTrue="1" operator="equal">
      <formula>0</formula>
    </cfRule>
    <cfRule type="cellIs" dxfId="722" priority="780" stopIfTrue="1" operator="lessThan">
      <formula>0</formula>
    </cfRule>
  </conditionalFormatting>
  <conditionalFormatting sqref="CS35:FM35">
    <cfRule type="cellIs" dxfId="721" priority="251" stopIfTrue="1" operator="equal">
      <formula>"n/a"</formula>
    </cfRule>
    <cfRule type="cellIs" dxfId="720" priority="252" stopIfTrue="1" operator="equal">
      <formula>0</formula>
    </cfRule>
    <cfRule type="cellIs" dxfId="719" priority="253" stopIfTrue="1" operator="lessThan">
      <formula>0</formula>
    </cfRule>
  </conditionalFormatting>
  <conditionalFormatting sqref="CT9:CT10">
    <cfRule type="cellIs" dxfId="718" priority="1232" stopIfTrue="1" operator="equal">
      <formula>"n/a"</formula>
    </cfRule>
    <cfRule type="cellIs" dxfId="717" priority="1233" stopIfTrue="1" operator="equal">
      <formula>0</formula>
    </cfRule>
    <cfRule type="cellIs" dxfId="716" priority="1234" stopIfTrue="1" operator="lessThan">
      <formula>0</formula>
    </cfRule>
  </conditionalFormatting>
  <conditionalFormatting sqref="CT30">
    <cfRule type="cellIs" dxfId="715" priority="1161" stopIfTrue="1" operator="equal">
      <formula>"n/a"</formula>
    </cfRule>
    <cfRule type="cellIs" dxfId="714" priority="1162" stopIfTrue="1" operator="equal">
      <formula>0</formula>
    </cfRule>
    <cfRule type="cellIs" dxfId="713" priority="1163" stopIfTrue="1" operator="lessThan">
      <formula>0</formula>
    </cfRule>
  </conditionalFormatting>
  <conditionalFormatting sqref="CT53:CT55 CT57:CT66">
    <cfRule type="dataBar" priority="1409">
      <dataBar>
        <cfvo type="min"/>
        <cfvo type="max"/>
        <color rgb="FF638EC6"/>
      </dataBar>
    </cfRule>
  </conditionalFormatting>
  <conditionalFormatting sqref="CT18:CU24">
    <cfRule type="cellIs" dxfId="712" priority="1220" stopIfTrue="1" operator="equal">
      <formula>"n/a"</formula>
    </cfRule>
    <cfRule type="cellIs" dxfId="711" priority="1221" stopIfTrue="1" operator="equal">
      <formula>0</formula>
    </cfRule>
    <cfRule type="cellIs" dxfId="710" priority="1222" stopIfTrue="1" operator="lessThan">
      <formula>0</formula>
    </cfRule>
  </conditionalFormatting>
  <conditionalFormatting sqref="CU53:CU55 CU57:CU66">
    <cfRule type="dataBar" priority="1412">
      <dataBar>
        <cfvo type="min"/>
        <cfvo type="max"/>
        <color rgb="FF638EC6"/>
      </dataBar>
    </cfRule>
  </conditionalFormatting>
  <conditionalFormatting sqref="CU10:DY10">
    <cfRule type="cellIs" dxfId="709" priority="901" stopIfTrue="1" operator="equal">
      <formula>"n/a"</formula>
    </cfRule>
    <cfRule type="cellIs" dxfId="708" priority="902" stopIfTrue="1" operator="equal">
      <formula>0</formula>
    </cfRule>
    <cfRule type="cellIs" dxfId="707" priority="903" stopIfTrue="1" operator="lessThan">
      <formula>0</formula>
    </cfRule>
  </conditionalFormatting>
  <conditionalFormatting sqref="CV21:CY22">
    <cfRule type="cellIs" dxfId="706" priority="1186" stopIfTrue="1" operator="equal">
      <formula>"n/a"</formula>
    </cfRule>
    <cfRule type="cellIs" dxfId="705" priority="1187" stopIfTrue="1" operator="equal">
      <formula>0</formula>
    </cfRule>
    <cfRule type="cellIs" dxfId="704" priority="1188" stopIfTrue="1" operator="lessThan">
      <formula>0</formula>
    </cfRule>
  </conditionalFormatting>
  <conditionalFormatting sqref="CV53:DO55 CV57:DO66">
    <cfRule type="dataBar" priority="1415">
      <dataBar>
        <cfvo type="min"/>
        <cfvo type="max"/>
        <color rgb="FF638EC6"/>
      </dataBar>
    </cfRule>
  </conditionalFormatting>
  <conditionalFormatting sqref="CV18:DY20">
    <cfRule type="cellIs" dxfId="703" priority="883" stopIfTrue="1" operator="equal">
      <formula>"n/a"</formula>
    </cfRule>
    <cfRule type="cellIs" dxfId="702" priority="884" stopIfTrue="1" operator="equal">
      <formula>0</formula>
    </cfRule>
    <cfRule type="cellIs" dxfId="701" priority="885" stopIfTrue="1" operator="lessThan">
      <formula>0</formula>
    </cfRule>
  </conditionalFormatting>
  <conditionalFormatting sqref="CV23:II24">
    <cfRule type="cellIs" dxfId="700" priority="11" stopIfTrue="1" operator="equal">
      <formula>"n/a"</formula>
    </cfRule>
    <cfRule type="cellIs" dxfId="699" priority="12" stopIfTrue="1" operator="equal">
      <formula>0</formula>
    </cfRule>
    <cfRule type="cellIs" dxfId="698" priority="13" stopIfTrue="1" operator="lessThan">
      <formula>0</formula>
    </cfRule>
  </conditionalFormatting>
  <conditionalFormatting sqref="DA30">
    <cfRule type="cellIs" dxfId="697" priority="1122" stopIfTrue="1" operator="equal">
      <formula>"n/a"</formula>
    </cfRule>
    <cfRule type="cellIs" dxfId="696" priority="1123" stopIfTrue="1" operator="equal">
      <formula>0</formula>
    </cfRule>
    <cfRule type="cellIs" dxfId="695" priority="1124" stopIfTrue="1" operator="lessThan">
      <formula>0</formula>
    </cfRule>
  </conditionalFormatting>
  <conditionalFormatting sqref="DC36">
    <cfRule type="cellIs" dxfId="694" priority="1116" stopIfTrue="1" operator="equal">
      <formula>"n/a"</formula>
    </cfRule>
    <cfRule type="cellIs" dxfId="693" priority="1117" stopIfTrue="1" operator="equal">
      <formula>0</formula>
    </cfRule>
    <cfRule type="cellIs" dxfId="692" priority="1118" stopIfTrue="1" operator="lessThan">
      <formula>0</formula>
    </cfRule>
  </conditionalFormatting>
  <conditionalFormatting sqref="DH36">
    <cfRule type="cellIs" dxfId="691" priority="1107" stopIfTrue="1" operator="equal">
      <formula>"n/a"</formula>
    </cfRule>
    <cfRule type="cellIs" dxfId="690" priority="1108" stopIfTrue="1" operator="equal">
      <formula>0</formula>
    </cfRule>
    <cfRule type="cellIs" dxfId="689" priority="1109" stopIfTrue="1" operator="lessThan">
      <formula>0</formula>
    </cfRule>
  </conditionalFormatting>
  <conditionalFormatting sqref="DJ14">
    <cfRule type="cellIs" dxfId="688" priority="1095" stopIfTrue="1" operator="equal">
      <formula>"n/a"</formula>
    </cfRule>
    <cfRule type="cellIs" dxfId="687" priority="1096" stopIfTrue="1" operator="equal">
      <formula>0</formula>
    </cfRule>
    <cfRule type="cellIs" dxfId="686" priority="1097" stopIfTrue="1" operator="lessThan">
      <formula>0</formula>
    </cfRule>
  </conditionalFormatting>
  <conditionalFormatting sqref="DN21">
    <cfRule type="cellIs" dxfId="685" priority="1089" stopIfTrue="1" operator="equal">
      <formula>"n/a"</formula>
    </cfRule>
    <cfRule type="cellIs" dxfId="684" priority="1090" stopIfTrue="1" operator="equal">
      <formula>0</formula>
    </cfRule>
    <cfRule type="cellIs" dxfId="683" priority="1091" stopIfTrue="1" operator="lessThan">
      <formula>0</formula>
    </cfRule>
  </conditionalFormatting>
  <conditionalFormatting sqref="DP9">
    <cfRule type="cellIs" dxfId="682" priority="916" stopIfTrue="1" operator="equal">
      <formula>"n/a"</formula>
    </cfRule>
    <cfRule type="cellIs" dxfId="681" priority="917" stopIfTrue="1" operator="equal">
      <formula>0</formula>
    </cfRule>
    <cfRule type="cellIs" dxfId="680" priority="918" stopIfTrue="1" operator="lessThan">
      <formula>0</formula>
    </cfRule>
  </conditionalFormatting>
  <conditionalFormatting sqref="DP53:EL55 DP57:EL66">
    <cfRule type="dataBar" priority="1418">
      <dataBar>
        <cfvo type="min"/>
        <cfvo type="max"/>
        <color rgb="FF638EC6"/>
      </dataBar>
    </cfRule>
  </conditionalFormatting>
  <conditionalFormatting sqref="DT36">
    <cfRule type="cellIs" dxfId="679" priority="910" stopIfTrue="1" operator="equal">
      <formula>"n/a"</formula>
    </cfRule>
    <cfRule type="cellIs" dxfId="678" priority="911" stopIfTrue="1" operator="equal">
      <formula>0</formula>
    </cfRule>
    <cfRule type="cellIs" dxfId="677" priority="912" stopIfTrue="1" operator="lessThan">
      <formula>0</formula>
    </cfRule>
  </conditionalFormatting>
  <conditionalFormatting sqref="DU21:DY22 CZ22:DT22">
    <cfRule type="cellIs" dxfId="676" priority="856" stopIfTrue="1" operator="equal">
      <formula>"n/a"</formula>
    </cfRule>
    <cfRule type="cellIs" dxfId="675" priority="857" stopIfTrue="1" operator="equal">
      <formula>0</formula>
    </cfRule>
    <cfRule type="cellIs" dxfId="674" priority="858" stopIfTrue="1" operator="lessThan">
      <formula>0</formula>
    </cfRule>
  </conditionalFormatting>
  <conditionalFormatting sqref="DV9:DY9">
    <cfRule type="cellIs" dxfId="673" priority="850" stopIfTrue="1" operator="equal">
      <formula>"n/a"</formula>
    </cfRule>
    <cfRule type="cellIs" dxfId="672" priority="851" stopIfTrue="1" operator="equal">
      <formula>0</formula>
    </cfRule>
    <cfRule type="cellIs" dxfId="671" priority="852" stopIfTrue="1" operator="lessThan">
      <formula>0</formula>
    </cfRule>
  </conditionalFormatting>
  <conditionalFormatting sqref="DY30">
    <cfRule type="cellIs" dxfId="670" priority="817" stopIfTrue="1" operator="equal">
      <formula>"n/a"</formula>
    </cfRule>
    <cfRule type="cellIs" dxfId="669" priority="818" stopIfTrue="1" operator="equal">
      <formula>0</formula>
    </cfRule>
    <cfRule type="cellIs" dxfId="668" priority="819" stopIfTrue="1" operator="lessThan">
      <formula>0</formula>
    </cfRule>
  </conditionalFormatting>
  <conditionalFormatting sqref="DZ22:EH22">
    <cfRule type="cellIs" dxfId="667" priority="823" stopIfTrue="1" operator="equal">
      <formula>"n/a"</formula>
    </cfRule>
    <cfRule type="cellIs" dxfId="666" priority="824" stopIfTrue="1" operator="equal">
      <formula>0</formula>
    </cfRule>
    <cfRule type="cellIs" dxfId="665" priority="825" stopIfTrue="1" operator="lessThan">
      <formula>0</formula>
    </cfRule>
  </conditionalFormatting>
  <conditionalFormatting sqref="DZ18:FO21">
    <cfRule type="cellIs" dxfId="664" priority="279" stopIfTrue="1" operator="equal">
      <formula>"n/a"</formula>
    </cfRule>
    <cfRule type="cellIs" dxfId="663" priority="280" stopIfTrue="1" operator="equal">
      <formula>0</formula>
    </cfRule>
    <cfRule type="cellIs" dxfId="662" priority="281" stopIfTrue="1" operator="lessThan">
      <formula>0</formula>
    </cfRule>
  </conditionalFormatting>
  <conditionalFormatting sqref="EG31">
    <cfRule type="cellIs" dxfId="661" priority="805" stopIfTrue="1" operator="equal">
      <formula>"n/a"</formula>
    </cfRule>
    <cfRule type="cellIs" dxfId="660" priority="806" stopIfTrue="1" operator="equal">
      <formula>0</formula>
    </cfRule>
    <cfRule type="cellIs" dxfId="659" priority="807" stopIfTrue="1" operator="lessThan">
      <formula>0</formula>
    </cfRule>
  </conditionalFormatting>
  <conditionalFormatting sqref="EH41">
    <cfRule type="cellIs" dxfId="658" priority="802" stopIfTrue="1" operator="equal">
      <formula>"n/a"</formula>
    </cfRule>
    <cfRule type="cellIs" dxfId="657" priority="803" stopIfTrue="1" operator="equal">
      <formula>0</formula>
    </cfRule>
    <cfRule type="cellIs" dxfId="656" priority="804" stopIfTrue="1" operator="lessThan">
      <formula>0</formula>
    </cfRule>
  </conditionalFormatting>
  <conditionalFormatting sqref="EI16">
    <cfRule type="cellIs" dxfId="655" priority="799" stopIfTrue="1" operator="equal">
      <formula>"n/a"</formula>
    </cfRule>
    <cfRule type="cellIs" dxfId="654" priority="800" stopIfTrue="1" operator="equal">
      <formula>0</formula>
    </cfRule>
    <cfRule type="cellIs" dxfId="653" priority="801" stopIfTrue="1" operator="lessThan">
      <formula>0</formula>
    </cfRule>
  </conditionalFormatting>
  <conditionalFormatting sqref="EM53:ER55 EM57:ER66">
    <cfRule type="dataBar" priority="1421">
      <dataBar>
        <cfvo type="min"/>
        <cfvo type="max"/>
        <color rgb="FF638EC6"/>
      </dataBar>
    </cfRule>
  </conditionalFormatting>
  <conditionalFormatting sqref="EO14:GA14">
    <cfRule type="cellIs" dxfId="652" priority="224" stopIfTrue="1" operator="equal">
      <formula>"n/a"</formula>
    </cfRule>
    <cfRule type="cellIs" dxfId="651" priority="225" stopIfTrue="1" operator="equal">
      <formula>0</formula>
    </cfRule>
    <cfRule type="cellIs" dxfId="650" priority="226" stopIfTrue="1" operator="lessThan">
      <formula>0</formula>
    </cfRule>
  </conditionalFormatting>
  <conditionalFormatting sqref="ER36">
    <cfRule type="cellIs" dxfId="649" priority="765" stopIfTrue="1" operator="equal">
      <formula>"n/a"</formula>
    </cfRule>
    <cfRule type="cellIs" dxfId="648" priority="766" stopIfTrue="1" operator="equal">
      <formula>0</formula>
    </cfRule>
    <cfRule type="cellIs" dxfId="647" priority="767" stopIfTrue="1" operator="lessThan">
      <formula>0</formula>
    </cfRule>
  </conditionalFormatting>
  <conditionalFormatting sqref="ES53:ES55 ES57:ES66">
    <cfRule type="dataBar" priority="1424">
      <dataBar>
        <cfvo type="min"/>
        <cfvo type="max"/>
        <color rgb="FF638EC6"/>
      </dataBar>
    </cfRule>
  </conditionalFormatting>
  <conditionalFormatting sqref="ES30:ET30">
    <cfRule type="cellIs" dxfId="646" priority="667" stopIfTrue="1" operator="equal">
      <formula>"n/a"</formula>
    </cfRule>
    <cfRule type="cellIs" dxfId="645" priority="668" stopIfTrue="1" operator="equal">
      <formula>0</formula>
    </cfRule>
    <cfRule type="cellIs" dxfId="644" priority="669" stopIfTrue="1" operator="lessThan">
      <formula>0</formula>
    </cfRule>
  </conditionalFormatting>
  <conditionalFormatting sqref="ET53:ET55 ET57:ET66">
    <cfRule type="dataBar" priority="1427">
      <dataBar>
        <cfvo type="min"/>
        <cfvo type="max"/>
        <color rgb="FF638EC6"/>
      </dataBar>
    </cfRule>
  </conditionalFormatting>
  <conditionalFormatting sqref="EU53:EU55 EU57:EU66">
    <cfRule type="dataBar" priority="1430">
      <dataBar>
        <cfvo type="min"/>
        <cfvo type="max"/>
        <color rgb="FF638EC6"/>
      </dataBar>
    </cfRule>
  </conditionalFormatting>
  <conditionalFormatting sqref="EV30:EV31">
    <cfRule type="cellIs" dxfId="643" priority="626" stopIfTrue="1" operator="equal">
      <formula>"n/a"</formula>
    </cfRule>
    <cfRule type="cellIs" dxfId="642" priority="627" stopIfTrue="1" operator="equal">
      <formula>0</formula>
    </cfRule>
    <cfRule type="cellIs" dxfId="641" priority="628" stopIfTrue="1" operator="lessThan">
      <formula>0</formula>
    </cfRule>
  </conditionalFormatting>
  <conditionalFormatting sqref="EV53:EV55 EV57:EV66">
    <cfRule type="dataBar" priority="1433">
      <dataBar>
        <cfvo type="min"/>
        <cfvo type="max"/>
        <color rgb="FF638EC6"/>
      </dataBar>
    </cfRule>
  </conditionalFormatting>
  <conditionalFormatting sqref="EW53:EW55 EW57:EW66">
    <cfRule type="dataBar" priority="1436">
      <dataBar>
        <cfvo type="min"/>
        <cfvo type="max"/>
        <color rgb="FF638EC6"/>
      </dataBar>
    </cfRule>
  </conditionalFormatting>
  <conditionalFormatting sqref="EX30">
    <cfRule type="cellIs" dxfId="640" priority="567" stopIfTrue="1" operator="equal">
      <formula>"n/a"</formula>
    </cfRule>
    <cfRule type="cellIs" dxfId="639" priority="568" stopIfTrue="1" operator="equal">
      <formula>0</formula>
    </cfRule>
    <cfRule type="cellIs" dxfId="638" priority="569" stopIfTrue="1" operator="lessThan">
      <formula>0</formula>
    </cfRule>
  </conditionalFormatting>
  <conditionalFormatting sqref="EX53:EX55 EX57:EX66">
    <cfRule type="dataBar" priority="1439">
      <dataBar>
        <cfvo type="min"/>
        <cfvo type="max"/>
        <color rgb="FF638EC6"/>
      </dataBar>
    </cfRule>
  </conditionalFormatting>
  <conditionalFormatting sqref="EY53:EY55 EY57:EY66">
    <cfRule type="dataBar" priority="1442">
      <dataBar>
        <cfvo type="min"/>
        <cfvo type="max"/>
        <color rgb="FF638EC6"/>
      </dataBar>
    </cfRule>
  </conditionalFormatting>
  <conditionalFormatting sqref="EZ53:EZ55 EZ57:EZ66">
    <cfRule type="dataBar" priority="1445">
      <dataBar>
        <cfvo type="min"/>
        <cfvo type="max"/>
        <color rgb="FF638EC6"/>
      </dataBar>
    </cfRule>
  </conditionalFormatting>
  <conditionalFormatting sqref="FA53:FA55 FA57:FA66">
    <cfRule type="dataBar" priority="1448">
      <dataBar>
        <cfvo type="min"/>
        <cfvo type="max"/>
        <color rgb="FF638EC6"/>
      </dataBar>
    </cfRule>
  </conditionalFormatting>
  <conditionalFormatting sqref="FB53:FB55 FB57:FB66">
    <cfRule type="dataBar" priority="1451">
      <dataBar>
        <cfvo type="min"/>
        <cfvo type="max"/>
        <color rgb="FF638EC6"/>
      </dataBar>
    </cfRule>
  </conditionalFormatting>
  <conditionalFormatting sqref="FC30">
    <cfRule type="cellIs" dxfId="637" priority="424" stopIfTrue="1" operator="equal">
      <formula>"n/a"</formula>
    </cfRule>
    <cfRule type="cellIs" dxfId="636" priority="425" stopIfTrue="1" operator="equal">
      <formula>0</formula>
    </cfRule>
    <cfRule type="cellIs" dxfId="635" priority="426" stopIfTrue="1" operator="lessThan">
      <formula>0</formula>
    </cfRule>
  </conditionalFormatting>
  <conditionalFormatting sqref="FC41">
    <cfRule type="cellIs" dxfId="634" priority="421" stopIfTrue="1" operator="equal">
      <formula>"n/a"</formula>
    </cfRule>
    <cfRule type="cellIs" dxfId="633" priority="422" stopIfTrue="1" operator="equal">
      <formula>0</formula>
    </cfRule>
    <cfRule type="cellIs" dxfId="632" priority="423" stopIfTrue="1" operator="lessThan">
      <formula>0</formula>
    </cfRule>
  </conditionalFormatting>
  <conditionalFormatting sqref="FC53:FC55 FC57:FC66">
    <cfRule type="dataBar" priority="1454">
      <dataBar>
        <cfvo type="min"/>
        <cfvo type="max"/>
        <color rgb="FF638EC6"/>
      </dataBar>
    </cfRule>
  </conditionalFormatting>
  <conditionalFormatting sqref="FD53:FD55 FD57:FD66">
    <cfRule type="dataBar" priority="1457">
      <dataBar>
        <cfvo type="min"/>
        <cfvo type="max"/>
        <color rgb="FF638EC6"/>
      </dataBar>
    </cfRule>
  </conditionalFormatting>
  <conditionalFormatting sqref="FE8">
    <cfRule type="cellIs" dxfId="631" priority="359" stopIfTrue="1" operator="equal">
      <formula>"n/a"</formula>
    </cfRule>
    <cfRule type="cellIs" dxfId="630" priority="360" stopIfTrue="1" operator="equal">
      <formula>0</formula>
    </cfRule>
    <cfRule type="cellIs" dxfId="629" priority="361" stopIfTrue="1" operator="lessThan">
      <formula>0</formula>
    </cfRule>
  </conditionalFormatting>
  <conditionalFormatting sqref="FE53:FE55 FE57:FE66">
    <cfRule type="dataBar" priority="1460">
      <dataBar>
        <cfvo type="min"/>
        <cfvo type="max"/>
        <color rgb="FF638EC6"/>
      </dataBar>
    </cfRule>
  </conditionalFormatting>
  <conditionalFormatting sqref="FE41:FF41">
    <cfRule type="cellIs" dxfId="628" priority="328" stopIfTrue="1" operator="equal">
      <formula>"n/a"</formula>
    </cfRule>
    <cfRule type="cellIs" dxfId="627" priority="329" stopIfTrue="1" operator="equal">
      <formula>0</formula>
    </cfRule>
    <cfRule type="cellIs" dxfId="626" priority="330" stopIfTrue="1" operator="lessThan">
      <formula>0</formula>
    </cfRule>
  </conditionalFormatting>
  <conditionalFormatting sqref="FF30">
    <cfRule type="cellIs" dxfId="625" priority="322" stopIfTrue="1" operator="equal">
      <formula>"n/a"</formula>
    </cfRule>
    <cfRule type="cellIs" dxfId="624" priority="323" stopIfTrue="1" operator="equal">
      <formula>0</formula>
    </cfRule>
    <cfRule type="cellIs" dxfId="623" priority="324" stopIfTrue="1" operator="lessThan">
      <formula>0</formula>
    </cfRule>
  </conditionalFormatting>
  <conditionalFormatting sqref="FF53:FF55 FF57:FF66">
    <cfRule type="dataBar" priority="1463">
      <dataBar>
        <cfvo type="min"/>
        <cfvo type="max"/>
        <color rgb="FF638EC6"/>
      </dataBar>
    </cfRule>
  </conditionalFormatting>
  <conditionalFormatting sqref="FG53:FG55 FG57:FG66">
    <cfRule type="dataBar" priority="1466">
      <dataBar>
        <cfvo type="min"/>
        <cfvo type="max"/>
        <color rgb="FF638EC6"/>
      </dataBar>
    </cfRule>
  </conditionalFormatting>
  <conditionalFormatting sqref="FH53:GL55 FH59:GL66 FH57:GQ58">
    <cfRule type="dataBar" priority="1469">
      <dataBar>
        <cfvo type="min"/>
        <cfvo type="max"/>
        <color rgb="FF638EC6"/>
      </dataBar>
    </cfRule>
  </conditionalFormatting>
  <conditionalFormatting sqref="FM36">
    <cfRule type="cellIs" dxfId="622" priority="260" stopIfTrue="1" operator="equal">
      <formula>"n/a"</formula>
    </cfRule>
    <cfRule type="cellIs" dxfId="621" priority="261" stopIfTrue="1" operator="equal">
      <formula>0</formula>
    </cfRule>
    <cfRule type="cellIs" dxfId="620" priority="262" stopIfTrue="1" operator="lessThan">
      <formula>0</formula>
    </cfRule>
  </conditionalFormatting>
  <conditionalFormatting sqref="FN16:FO17 AR17:FM17">
    <cfRule type="cellIs" dxfId="619" priority="254" stopIfTrue="1" operator="equal">
      <formula>"n/a"</formula>
    </cfRule>
    <cfRule type="cellIs" dxfId="618" priority="255" stopIfTrue="1" operator="equal">
      <formula>0</formula>
    </cfRule>
    <cfRule type="cellIs" dxfId="617" priority="256" stopIfTrue="1" operator="lessThan">
      <formula>0</formula>
    </cfRule>
  </conditionalFormatting>
  <conditionalFormatting sqref="FP21:FS21">
    <cfRule type="cellIs" dxfId="616" priority="236" stopIfTrue="1" operator="equal">
      <formula>"n/a"</formula>
    </cfRule>
    <cfRule type="cellIs" dxfId="615" priority="237" stopIfTrue="1" operator="equal">
      <formula>0</formula>
    </cfRule>
    <cfRule type="cellIs" dxfId="614" priority="238" stopIfTrue="1" operator="lessThan">
      <formula>0</formula>
    </cfRule>
  </conditionalFormatting>
  <conditionalFormatting sqref="FP16:GA20">
    <cfRule type="cellIs" dxfId="613" priority="221" stopIfTrue="1" operator="equal">
      <formula>"n/a"</formula>
    </cfRule>
    <cfRule type="cellIs" dxfId="612" priority="222" stopIfTrue="1" operator="equal">
      <formula>0</formula>
    </cfRule>
    <cfRule type="cellIs" dxfId="611" priority="223" stopIfTrue="1" operator="lessThan">
      <formula>0</formula>
    </cfRule>
  </conditionalFormatting>
  <conditionalFormatting sqref="FT41:II41">
    <cfRule type="cellIs" dxfId="610" priority="157" stopIfTrue="1" operator="equal">
      <formula>"n/a"</formula>
    </cfRule>
    <cfRule type="cellIs" dxfId="609" priority="158" stopIfTrue="1" operator="equal">
      <formula>0</formula>
    </cfRule>
    <cfRule type="cellIs" dxfId="608" priority="159" stopIfTrue="1" operator="lessThan">
      <formula>0</formula>
    </cfRule>
  </conditionalFormatting>
  <conditionalFormatting sqref="FW22">
    <cfRule type="cellIs" dxfId="607" priority="218" stopIfTrue="1" operator="equal">
      <formula>"n/a"</formula>
    </cfRule>
    <cfRule type="cellIs" dxfId="606" priority="219" stopIfTrue="1" operator="equal">
      <formula>0</formula>
    </cfRule>
    <cfRule type="cellIs" dxfId="605" priority="220" stopIfTrue="1" operator="lessThan">
      <formula>0</formula>
    </cfRule>
  </conditionalFormatting>
  <conditionalFormatting sqref="FX6:GQ6 FX7:GL7">
    <cfRule type="cellIs" dxfId="604" priority="215" stopIfTrue="1" operator="equal">
      <formula>"n/a"</formula>
    </cfRule>
    <cfRule type="cellIs" dxfId="603" priority="216" stopIfTrue="1" operator="equal">
      <formula>0</formula>
    </cfRule>
    <cfRule type="cellIs" dxfId="602" priority="217" stopIfTrue="1" operator="lessThan">
      <formula>0</formula>
    </cfRule>
  </conditionalFormatting>
  <conditionalFormatting sqref="GB31:GM31 CS32:GM33">
    <cfRule type="cellIs" dxfId="601" priority="203" stopIfTrue="1" operator="equal">
      <formula>"n/a"</formula>
    </cfRule>
    <cfRule type="cellIs" dxfId="600" priority="204" stopIfTrue="1" operator="equal">
      <formula>0</formula>
    </cfRule>
    <cfRule type="cellIs" dxfId="599" priority="205" stopIfTrue="1" operator="lessThan">
      <formula>0</formula>
    </cfRule>
  </conditionalFormatting>
  <conditionalFormatting sqref="GD30">
    <cfRule type="cellIs" dxfId="598" priority="185" stopIfTrue="1" operator="equal">
      <formula>"n/a"</formula>
    </cfRule>
    <cfRule type="cellIs" dxfId="597" priority="186" stopIfTrue="1" operator="equal">
      <formula>0</formula>
    </cfRule>
    <cfRule type="cellIs" dxfId="596" priority="187" stopIfTrue="1" operator="lessThan">
      <formula>0</formula>
    </cfRule>
  </conditionalFormatting>
  <conditionalFormatting sqref="GF25">
    <cfRule type="cellIs" dxfId="595" priority="179" stopIfTrue="1" operator="equal">
      <formula>"n/a"</formula>
    </cfRule>
    <cfRule type="cellIs" dxfId="594" priority="180" stopIfTrue="1" operator="equal">
      <formula>0</formula>
    </cfRule>
    <cfRule type="cellIs" dxfId="593" priority="181" stopIfTrue="1" operator="lessThan">
      <formula>0</formula>
    </cfRule>
  </conditionalFormatting>
  <conditionalFormatting sqref="GF34">
    <cfRule type="cellIs" dxfId="592" priority="182" stopIfTrue="1" operator="equal">
      <formula>"n/a"</formula>
    </cfRule>
    <cfRule type="cellIs" dxfId="591" priority="183" stopIfTrue="1" operator="equal">
      <formula>0</formula>
    </cfRule>
    <cfRule type="cellIs" dxfId="590" priority="184" stopIfTrue="1" operator="lessThan">
      <formula>0</formula>
    </cfRule>
  </conditionalFormatting>
  <conditionalFormatting sqref="GI18:II20">
    <cfRule type="cellIs" dxfId="589" priority="14" stopIfTrue="1" operator="equal">
      <formula>"n/a"</formula>
    </cfRule>
    <cfRule type="cellIs" dxfId="588" priority="15" stopIfTrue="1" operator="equal">
      <formula>0</formula>
    </cfRule>
    <cfRule type="cellIs" dxfId="587" priority="16" stopIfTrue="1" operator="lessThan">
      <formula>0</formula>
    </cfRule>
  </conditionalFormatting>
  <conditionalFormatting sqref="GM54:GN55 F56:GN56 GM59:GQ66 GO54:GQ56 GT50:HB50 GM53:HB53 GR54:HB66 HC50:HC51 F51:HB51 HC53:HC66 F52:HC52 HD50:ID66">
    <cfRule type="dataBar" priority="1473">
      <dataBar>
        <cfvo type="min"/>
        <cfvo type="max"/>
        <color rgb="FF638EC6"/>
      </dataBar>
    </cfRule>
  </conditionalFormatting>
  <conditionalFormatting sqref="GQ35:GR35">
    <cfRule type="cellIs" dxfId="586" priority="160" stopIfTrue="1" operator="equal">
      <formula>"n/a"</formula>
    </cfRule>
    <cfRule type="cellIs" dxfId="585" priority="161" stopIfTrue="1" operator="equal">
      <formula>0</formula>
    </cfRule>
    <cfRule type="cellIs" dxfId="584" priority="162" stopIfTrue="1" operator="lessThan">
      <formula>0</formula>
    </cfRule>
  </conditionalFormatting>
  <conditionalFormatting sqref="GR6:IH10 II6:II12 GM7:GQ10 GI8:GL10 DZ9:GH10 HH11:IH12 GI11:HG16 GB11:GH20 F13:AP14 F27:AP31">
    <cfRule type="cellIs" dxfId="583" priority="81" stopIfTrue="1" operator="equal">
      <formula>"n/a"</formula>
    </cfRule>
    <cfRule type="cellIs" dxfId="582" priority="82" stopIfTrue="1" operator="equal">
      <formula>0</formula>
    </cfRule>
    <cfRule type="cellIs" dxfId="581" priority="83" stopIfTrue="1" operator="lessThan">
      <formula>0</formula>
    </cfRule>
  </conditionalFormatting>
  <conditionalFormatting sqref="GW17:GX17">
    <cfRule type="cellIs" dxfId="580" priority="145" stopIfTrue="1" operator="equal">
      <formula>"n/a"</formula>
    </cfRule>
    <cfRule type="cellIs" dxfId="579" priority="146" stopIfTrue="1" operator="equal">
      <formula>0</formula>
    </cfRule>
    <cfRule type="cellIs" dxfId="578" priority="147" stopIfTrue="1" operator="lessThan">
      <formula>0</formula>
    </cfRule>
  </conditionalFormatting>
  <conditionalFormatting sqref="GY21">
    <cfRule type="cellIs" dxfId="577" priority="139" stopIfTrue="1" operator="equal">
      <formula>"n/a"</formula>
    </cfRule>
    <cfRule type="cellIs" dxfId="576" priority="140" stopIfTrue="1" operator="equal">
      <formula>0</formula>
    </cfRule>
    <cfRule type="cellIs" dxfId="575" priority="141" stopIfTrue="1" operator="lessThan">
      <formula>0</formula>
    </cfRule>
  </conditionalFormatting>
  <conditionalFormatting sqref="HB30">
    <cfRule type="cellIs" dxfId="574" priority="136" stopIfTrue="1" operator="equal">
      <formula>"n/a"</formula>
    </cfRule>
    <cfRule type="cellIs" dxfId="573" priority="137" stopIfTrue="1" operator="equal">
      <formula>0</formula>
    </cfRule>
    <cfRule type="cellIs" dxfId="572" priority="138" stopIfTrue="1" operator="lessThan">
      <formula>0</formula>
    </cfRule>
  </conditionalFormatting>
  <conditionalFormatting sqref="HC25">
    <cfRule type="cellIs" dxfId="571" priority="130" stopIfTrue="1" operator="equal">
      <formula>"n/a"</formula>
    </cfRule>
    <cfRule type="cellIs" dxfId="570" priority="131" stopIfTrue="1" operator="equal">
      <formula>0</formula>
    </cfRule>
    <cfRule type="cellIs" dxfId="569" priority="132" stopIfTrue="1" operator="lessThan">
      <formula>0</formula>
    </cfRule>
  </conditionalFormatting>
  <conditionalFormatting sqref="HC35">
    <cfRule type="cellIs" dxfId="568" priority="127" stopIfTrue="1" operator="equal">
      <formula>"n/a"</formula>
    </cfRule>
    <cfRule type="cellIs" dxfId="567" priority="128" stopIfTrue="1" operator="equal">
      <formula>0</formula>
    </cfRule>
    <cfRule type="cellIs" dxfId="566" priority="129" stopIfTrue="1" operator="lessThan">
      <formula>0</formula>
    </cfRule>
  </conditionalFormatting>
  <conditionalFormatting sqref="HE30:HF30">
    <cfRule type="cellIs" dxfId="565" priority="118" stopIfTrue="1" operator="equal">
      <formula>"n/a"</formula>
    </cfRule>
    <cfRule type="cellIs" dxfId="564" priority="119" stopIfTrue="1" operator="equal">
      <formula>0</formula>
    </cfRule>
    <cfRule type="cellIs" dxfId="563" priority="120" stopIfTrue="1" operator="lessThan">
      <formula>0</formula>
    </cfRule>
  </conditionalFormatting>
  <conditionalFormatting sqref="HG36">
    <cfRule type="cellIs" dxfId="562" priority="115" stopIfTrue="1" operator="equal">
      <formula>"n/a"</formula>
    </cfRule>
    <cfRule type="cellIs" dxfId="561" priority="116" stopIfTrue="1" operator="equal">
      <formula>0</formula>
    </cfRule>
    <cfRule type="cellIs" dxfId="560" priority="117" stopIfTrue="1" operator="lessThan">
      <formula>0</formula>
    </cfRule>
  </conditionalFormatting>
  <conditionalFormatting sqref="HH13:HJ13">
    <cfRule type="cellIs" dxfId="559" priority="105" stopIfTrue="1" operator="equal">
      <formula>"n/a"</formula>
    </cfRule>
    <cfRule type="cellIs" dxfId="558" priority="106" stopIfTrue="1" operator="equal">
      <formula>0</formula>
    </cfRule>
    <cfRule type="cellIs" dxfId="557" priority="107" stopIfTrue="1" operator="lessThan">
      <formula>0</formula>
    </cfRule>
  </conditionalFormatting>
  <conditionalFormatting sqref="HH14:II16">
    <cfRule type="cellIs" dxfId="556" priority="17" stopIfTrue="1" operator="equal">
      <formula>"n/a"</formula>
    </cfRule>
    <cfRule type="cellIs" dxfId="555" priority="18" stopIfTrue="1" operator="equal">
      <formula>0</formula>
    </cfRule>
    <cfRule type="cellIs" dxfId="554" priority="19" stopIfTrue="1" operator="lessThan">
      <formula>0</formula>
    </cfRule>
  </conditionalFormatting>
  <conditionalFormatting sqref="HI35">
    <cfRule type="cellIs" dxfId="553" priority="93" stopIfTrue="1" operator="equal">
      <formula>"n/a"</formula>
    </cfRule>
    <cfRule type="cellIs" dxfId="552" priority="94" stopIfTrue="1" operator="equal">
      <formula>0</formula>
    </cfRule>
    <cfRule type="cellIs" dxfId="551" priority="95" stopIfTrue="1" operator="lessThan">
      <formula>0</formula>
    </cfRule>
  </conditionalFormatting>
  <conditionalFormatting sqref="HI30:HJ30">
    <cfRule type="cellIs" dxfId="550" priority="99" stopIfTrue="1" operator="equal">
      <formula>"n/a"</formula>
    </cfRule>
    <cfRule type="cellIs" dxfId="549" priority="100" stopIfTrue="1" operator="equal">
      <formula>0</formula>
    </cfRule>
    <cfRule type="cellIs" dxfId="548" priority="101" stopIfTrue="1" operator="lessThan">
      <formula>0</formula>
    </cfRule>
  </conditionalFormatting>
  <conditionalFormatting sqref="HJ34:II34">
    <cfRule type="cellIs" dxfId="547" priority="84" stopIfTrue="1" operator="equal">
      <formula>"n/a"</formula>
    </cfRule>
    <cfRule type="cellIs" dxfId="546" priority="85" stopIfTrue="1" operator="equal">
      <formula>0</formula>
    </cfRule>
    <cfRule type="cellIs" dxfId="545" priority="86" stopIfTrue="1" operator="lessThan">
      <formula>0</formula>
    </cfRule>
  </conditionalFormatting>
  <conditionalFormatting sqref="HK25:II25">
    <cfRule type="cellIs" dxfId="544" priority="72" stopIfTrue="1" operator="equal">
      <formula>"n/a"</formula>
    </cfRule>
    <cfRule type="cellIs" dxfId="543" priority="73" stopIfTrue="1" operator="equal">
      <formula>0</formula>
    </cfRule>
    <cfRule type="cellIs" dxfId="542" priority="74" stopIfTrue="1" operator="lessThan">
      <formula>0</formula>
    </cfRule>
  </conditionalFormatting>
  <conditionalFormatting sqref="HL36">
    <cfRule type="cellIs" dxfId="541" priority="69" stopIfTrue="1" operator="equal">
      <formula>"n/a"</formula>
    </cfRule>
    <cfRule type="cellIs" dxfId="540" priority="70" stopIfTrue="1" operator="equal">
      <formula>0</formula>
    </cfRule>
    <cfRule type="cellIs" dxfId="539" priority="71" stopIfTrue="1" operator="lessThan">
      <formula>0</formula>
    </cfRule>
  </conditionalFormatting>
  <conditionalFormatting sqref="HO22">
    <cfRule type="cellIs" dxfId="538" priority="51" stopIfTrue="1" operator="equal">
      <formula>"n/a"</formula>
    </cfRule>
    <cfRule type="cellIs" dxfId="537" priority="52" stopIfTrue="1" operator="equal">
      <formula>0</formula>
    </cfRule>
    <cfRule type="cellIs" dxfId="536" priority="53" stopIfTrue="1" operator="lessThan">
      <formula>0</formula>
    </cfRule>
  </conditionalFormatting>
  <conditionalFormatting sqref="HO35">
    <cfRule type="cellIs" dxfId="535" priority="54" stopIfTrue="1" operator="equal">
      <formula>"n/a"</formula>
    </cfRule>
    <cfRule type="cellIs" dxfId="534" priority="55" stopIfTrue="1" operator="equal">
      <formula>0</formula>
    </cfRule>
    <cfRule type="cellIs" dxfId="533" priority="56" stopIfTrue="1" operator="lessThan">
      <formula>0</formula>
    </cfRule>
  </conditionalFormatting>
  <conditionalFormatting sqref="HX36">
    <cfRule type="cellIs" dxfId="532" priority="48" stopIfTrue="1" operator="equal">
      <formula>"n/a"</formula>
    </cfRule>
    <cfRule type="cellIs" dxfId="531" priority="49" stopIfTrue="1" operator="equal">
      <formula>0</formula>
    </cfRule>
    <cfRule type="cellIs" dxfId="530" priority="50" stopIfTrue="1" operator="lessThan">
      <formula>0</formula>
    </cfRule>
  </conditionalFormatting>
  <conditionalFormatting sqref="IA21">
    <cfRule type="cellIs" dxfId="529" priority="45" stopIfTrue="1" operator="equal">
      <formula>"n/a"</formula>
    </cfRule>
    <cfRule type="cellIs" dxfId="528" priority="46" stopIfTrue="1" operator="equal">
      <formula>0</formula>
    </cfRule>
    <cfRule type="cellIs" dxfId="527" priority="47" stopIfTrue="1" operator="lessThan">
      <formula>0</formula>
    </cfRule>
  </conditionalFormatting>
  <conditionalFormatting sqref="IA35">
    <cfRule type="cellIs" dxfId="526" priority="42" stopIfTrue="1" operator="equal">
      <formula>"n/a"</formula>
    </cfRule>
    <cfRule type="cellIs" dxfId="525" priority="43" stopIfTrue="1" operator="equal">
      <formula>0</formula>
    </cfRule>
    <cfRule type="cellIs" dxfId="524" priority="44" stopIfTrue="1" operator="lessThan">
      <formula>0</formula>
    </cfRule>
  </conditionalFormatting>
  <conditionalFormatting sqref="IB13">
    <cfRule type="cellIs" dxfId="523" priority="27" stopIfTrue="1" operator="equal">
      <formula>"n/a"</formula>
    </cfRule>
    <cfRule type="cellIs" dxfId="522" priority="28" stopIfTrue="1" operator="equal">
      <formula>0</formula>
    </cfRule>
    <cfRule type="cellIs" dxfId="521" priority="29" stopIfTrue="1" operator="lessThan">
      <formula>0</formula>
    </cfRule>
  </conditionalFormatting>
  <conditionalFormatting sqref="IC40">
    <cfRule type="cellIs" dxfId="520" priority="24" stopIfTrue="1" operator="equal">
      <formula>"n/a"</formula>
    </cfRule>
    <cfRule type="cellIs" dxfId="519" priority="25" stopIfTrue="1" operator="equal">
      <formula>0</formula>
    </cfRule>
    <cfRule type="cellIs" dxfId="518" priority="26" stopIfTrue="1" operator="lessThan">
      <formula>0</formula>
    </cfRule>
  </conditionalFormatting>
  <conditionalFormatting sqref="IE50:IE66">
    <cfRule type="dataBar" priority="23">
      <dataBar>
        <cfvo type="min"/>
        <cfvo type="max"/>
        <color rgb="FF638EC6"/>
      </dataBar>
    </cfRule>
  </conditionalFormatting>
  <conditionalFormatting sqref="IF35">
    <cfRule type="cellIs" dxfId="517" priority="2" stopIfTrue="1" operator="equal">
      <formula>"n/a"</formula>
    </cfRule>
    <cfRule type="cellIs" dxfId="516" priority="3" stopIfTrue="1" operator="equal">
      <formula>0</formula>
    </cfRule>
    <cfRule type="cellIs" dxfId="515" priority="4" stopIfTrue="1" operator="lessThan">
      <formula>0</formula>
    </cfRule>
  </conditionalFormatting>
  <conditionalFormatting sqref="IF50:II66">
    <cfRule type="dataBar" priority="1">
      <dataBar>
        <cfvo type="min"/>
        <cfvo type="max"/>
        <color rgb="FF638EC6"/>
      </dataBar>
    </cfRule>
  </conditionalFormatting>
  <conditionalFormatting sqref="IH30 II30:II33 GN31:IH33">
    <cfRule type="cellIs" dxfId="514" priority="8" stopIfTrue="1" operator="equal">
      <formula>"n/a"</formula>
    </cfRule>
    <cfRule type="cellIs" dxfId="513" priority="9" stopIfTrue="1" operator="equal">
      <formula>0</formula>
    </cfRule>
    <cfRule type="cellIs" dxfId="512" priority="10" stopIfTrue="1" operator="lessThan">
      <formula>0</formula>
    </cfRule>
  </conditionalFormatting>
  <conditionalFormatting sqref="IH36 CT37:IH38 II35:II38">
    <cfRule type="cellIs" dxfId="511" priority="5" stopIfTrue="1" operator="equal">
      <formula>"n/a"</formula>
    </cfRule>
    <cfRule type="cellIs" dxfId="510" priority="6" stopIfTrue="1" operator="equal">
      <formula>0</formula>
    </cfRule>
    <cfRule type="cellIs" dxfId="509" priority="7" stopIfTrue="1" operator="lessThan">
      <formula>0</formula>
    </cfRule>
  </conditionalFormatting>
  <pageMargins left="0.75" right="0.75" top="1" bottom="1" header="0.5" footer="0.5"/>
  <pageSetup paperSize="9" scale="68" orientation="landscape" r:id="rId1"/>
  <headerFooter alignWithMargins="0"/>
  <ignoredErrors>
    <ignoredError sqref="DO44:DP44 E31" 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6D641-B0B9-4FA4-9591-E87B30A5A657}">
  <dimension ref="A1:Q28"/>
  <sheetViews>
    <sheetView topLeftCell="C1" zoomScaleNormal="100" workbookViewId="0">
      <selection activeCell="D7" sqref="D7"/>
    </sheetView>
  </sheetViews>
  <sheetFormatPr defaultRowHeight="12.75" x14ac:dyDescent="0.2"/>
  <cols>
    <col min="1" max="1" width="44.5703125" customWidth="1"/>
    <col min="2" max="2" width="20.140625" customWidth="1"/>
    <col min="3" max="3" width="15.42578125" customWidth="1"/>
    <col min="4" max="4" width="16.85546875" customWidth="1"/>
    <col min="5" max="5" width="16.42578125" customWidth="1"/>
    <col min="6" max="17" width="10.85546875" customWidth="1"/>
  </cols>
  <sheetData>
    <row r="1" spans="1:17" ht="47.25" customHeight="1" x14ac:dyDescent="0.25">
      <c r="A1" s="5" t="s">
        <v>54</v>
      </c>
    </row>
    <row r="2" spans="1:17" ht="13.5" customHeight="1" x14ac:dyDescent="0.25">
      <c r="A2" s="146"/>
      <c r="B2" s="14" t="s">
        <v>13</v>
      </c>
      <c r="C2" s="18" t="s">
        <v>15</v>
      </c>
      <c r="D2" s="12" t="s">
        <v>15</v>
      </c>
      <c r="E2" s="27" t="s">
        <v>18</v>
      </c>
    </row>
    <row r="3" spans="1:17" ht="13.5" customHeight="1" x14ac:dyDescent="0.25">
      <c r="A3" s="146"/>
      <c r="B3" s="15" t="s">
        <v>14</v>
      </c>
      <c r="C3" s="19" t="s">
        <v>16</v>
      </c>
      <c r="D3" s="11" t="s">
        <v>17</v>
      </c>
      <c r="E3" s="17" t="s">
        <v>19</v>
      </c>
    </row>
    <row r="4" spans="1:17" ht="13.5" customHeight="1" x14ac:dyDescent="0.25">
      <c r="A4" s="147"/>
      <c r="B4" s="90" t="s">
        <v>39</v>
      </c>
      <c r="C4" s="19" t="s">
        <v>40</v>
      </c>
      <c r="D4" s="11" t="s">
        <v>41</v>
      </c>
      <c r="E4" s="17" t="s">
        <v>42</v>
      </c>
    </row>
    <row r="5" spans="1:17" ht="13.5" customHeight="1" x14ac:dyDescent="0.2">
      <c r="A5" s="43"/>
      <c r="B5" s="21"/>
      <c r="C5" s="45"/>
      <c r="D5" s="45"/>
      <c r="E5" s="44"/>
      <c r="F5" s="132">
        <v>43494</v>
      </c>
      <c r="G5" s="132">
        <v>43522</v>
      </c>
      <c r="H5" s="132">
        <v>43550</v>
      </c>
      <c r="I5" s="132">
        <v>43585</v>
      </c>
      <c r="J5" s="132">
        <v>43613</v>
      </c>
      <c r="K5" s="132">
        <v>43641</v>
      </c>
      <c r="L5" s="132">
        <v>43669</v>
      </c>
      <c r="M5" s="132">
        <v>43704</v>
      </c>
      <c r="N5" s="132">
        <v>43732</v>
      </c>
      <c r="O5" s="132">
        <v>43760</v>
      </c>
      <c r="P5" s="132">
        <v>43788</v>
      </c>
      <c r="Q5" s="132">
        <v>43816</v>
      </c>
    </row>
    <row r="6" spans="1:17" ht="13.5" customHeight="1" thickBot="1" x14ac:dyDescent="0.25">
      <c r="A6" s="108" t="s">
        <v>72</v>
      </c>
      <c r="B6" s="2">
        <f>COUNTIF(F6:Q6,"&gt;0")</f>
        <v>0</v>
      </c>
      <c r="C6" s="2">
        <f>COUNTIF(F6:Q6,"&lt;0")</f>
        <v>0</v>
      </c>
      <c r="D6" s="2">
        <f>COUNTIF(F6:Q6,"0")</f>
        <v>12</v>
      </c>
      <c r="E6" s="62">
        <f>SUM(B6:D6)</f>
        <v>12</v>
      </c>
      <c r="F6" s="30">
        <v>0</v>
      </c>
      <c r="G6" s="30">
        <v>0</v>
      </c>
      <c r="H6" s="30">
        <v>0</v>
      </c>
      <c r="I6" s="30">
        <v>0</v>
      </c>
      <c r="J6" s="30">
        <v>0</v>
      </c>
      <c r="K6" s="30">
        <v>0</v>
      </c>
      <c r="L6" s="30">
        <v>0</v>
      </c>
      <c r="M6" s="30">
        <v>0</v>
      </c>
      <c r="N6" s="30">
        <v>0</v>
      </c>
      <c r="O6" s="30">
        <v>0</v>
      </c>
      <c r="P6" s="30">
        <v>0</v>
      </c>
      <c r="Q6" s="30">
        <v>0</v>
      </c>
    </row>
    <row r="7" spans="1:17" ht="13.5" customHeight="1" thickBot="1" x14ac:dyDescent="0.25">
      <c r="A7" s="2" t="s">
        <v>62</v>
      </c>
      <c r="B7" s="2">
        <f t="shared" ref="B7:B16" si="0">COUNTIF(F7:Q7,"&gt;0")</f>
        <v>0</v>
      </c>
      <c r="C7" s="2">
        <f t="shared" ref="C7:C16" si="1">COUNTIF(F7:Q7,"&lt;0")</f>
        <v>0</v>
      </c>
      <c r="D7" s="2">
        <f t="shared" ref="D7:D16" si="2">COUNTIF(F7:Q7,"0")</f>
        <v>3</v>
      </c>
      <c r="E7" s="62">
        <f>SUM(B7:D7)</f>
        <v>3</v>
      </c>
      <c r="F7" s="30">
        <v>0</v>
      </c>
      <c r="G7" s="30">
        <v>0</v>
      </c>
      <c r="H7" s="30">
        <v>0</v>
      </c>
      <c r="I7" s="64"/>
      <c r="J7" s="64"/>
      <c r="K7" s="64"/>
      <c r="L7" s="64"/>
      <c r="M7" s="64"/>
      <c r="N7" s="64"/>
      <c r="O7" s="64"/>
      <c r="P7" s="64"/>
      <c r="Q7" s="64"/>
    </row>
    <row r="8" spans="1:17" ht="13.5" customHeight="1" thickBot="1" x14ac:dyDescent="0.25">
      <c r="A8" s="2" t="s">
        <v>69</v>
      </c>
      <c r="B8" s="2">
        <f t="shared" ref="B8" si="3">COUNTIF(F8:Q8,"&gt;0")</f>
        <v>0</v>
      </c>
      <c r="C8" s="2">
        <f t="shared" ref="C8" si="4">COUNTIF(F8:Q8,"&lt;0")</f>
        <v>0</v>
      </c>
      <c r="D8" s="2">
        <f t="shared" ref="D8" si="5">COUNTIF(F8:Q8,"0")</f>
        <v>3</v>
      </c>
      <c r="E8" s="62">
        <f>SUM(B8:D8)</f>
        <v>3</v>
      </c>
      <c r="F8" s="64"/>
      <c r="G8" s="64"/>
      <c r="H8" s="64"/>
      <c r="I8" s="64"/>
      <c r="J8" s="64"/>
      <c r="K8" s="64"/>
      <c r="L8" s="64"/>
      <c r="M8" s="64"/>
      <c r="N8" s="64"/>
      <c r="O8" s="30">
        <v>0</v>
      </c>
      <c r="P8" s="30">
        <v>0</v>
      </c>
      <c r="Q8" s="30">
        <v>0</v>
      </c>
    </row>
    <row r="9" spans="1:17" ht="13.5" customHeight="1" x14ac:dyDescent="0.2">
      <c r="A9" s="2" t="s">
        <v>76</v>
      </c>
      <c r="B9" s="2">
        <f t="shared" si="0"/>
        <v>0</v>
      </c>
      <c r="C9" s="2">
        <f t="shared" si="1"/>
        <v>0</v>
      </c>
      <c r="D9" s="2">
        <f t="shared" si="2"/>
        <v>12</v>
      </c>
      <c r="E9" s="62">
        <f>SUM(B9:D9)</f>
        <v>12</v>
      </c>
      <c r="F9" s="30">
        <v>0</v>
      </c>
      <c r="G9" s="30">
        <v>0</v>
      </c>
      <c r="H9" s="30">
        <v>0</v>
      </c>
      <c r="I9" s="30">
        <v>0</v>
      </c>
      <c r="J9" s="30">
        <v>0</v>
      </c>
      <c r="K9" s="30">
        <v>0</v>
      </c>
      <c r="L9" s="30">
        <v>0</v>
      </c>
      <c r="M9" s="30">
        <v>0</v>
      </c>
      <c r="N9" s="30">
        <v>0</v>
      </c>
      <c r="O9" s="30">
        <v>0</v>
      </c>
      <c r="P9" s="30">
        <v>0</v>
      </c>
      <c r="Q9" s="30">
        <v>0</v>
      </c>
    </row>
    <row r="10" spans="1:17" ht="13.5" customHeight="1" x14ac:dyDescent="0.2">
      <c r="A10" s="2" t="s">
        <v>64</v>
      </c>
      <c r="B10" s="2">
        <f t="shared" si="0"/>
        <v>0</v>
      </c>
      <c r="C10" s="2">
        <f t="shared" si="1"/>
        <v>0</v>
      </c>
      <c r="D10" s="2">
        <f t="shared" si="2"/>
        <v>12</v>
      </c>
      <c r="E10" s="62">
        <f t="shared" ref="E10:E15" si="6">SUM(B10:D10)</f>
        <v>12</v>
      </c>
      <c r="F10" s="30">
        <v>0</v>
      </c>
      <c r="G10" s="30">
        <v>0</v>
      </c>
      <c r="H10" s="30">
        <v>0</v>
      </c>
      <c r="I10" s="30">
        <v>0</v>
      </c>
      <c r="J10" s="30">
        <v>0</v>
      </c>
      <c r="K10" s="30">
        <v>0</v>
      </c>
      <c r="L10" s="30">
        <v>0</v>
      </c>
      <c r="M10" s="30">
        <v>0</v>
      </c>
      <c r="N10" s="30">
        <v>0</v>
      </c>
      <c r="O10" s="30">
        <v>0</v>
      </c>
      <c r="P10" s="30">
        <v>0</v>
      </c>
      <c r="Q10" s="30">
        <v>0</v>
      </c>
    </row>
    <row r="11" spans="1:17" ht="13.5" customHeight="1" x14ac:dyDescent="0.2">
      <c r="A11" s="107" t="s">
        <v>67</v>
      </c>
      <c r="B11" s="2">
        <f t="shared" si="0"/>
        <v>0</v>
      </c>
      <c r="C11" s="2">
        <f t="shared" si="1"/>
        <v>0</v>
      </c>
      <c r="D11" s="2">
        <f t="shared" si="2"/>
        <v>12</v>
      </c>
      <c r="E11" s="62">
        <f t="shared" si="6"/>
        <v>12</v>
      </c>
      <c r="F11" s="30">
        <v>0</v>
      </c>
      <c r="G11" s="30">
        <v>0</v>
      </c>
      <c r="H11" s="30">
        <v>0</v>
      </c>
      <c r="I11" s="30">
        <v>0</v>
      </c>
      <c r="J11" s="30">
        <v>0</v>
      </c>
      <c r="K11" s="30">
        <v>0</v>
      </c>
      <c r="L11" s="30">
        <v>0</v>
      </c>
      <c r="M11" s="30">
        <v>0</v>
      </c>
      <c r="N11" s="30">
        <v>0</v>
      </c>
      <c r="O11" s="30">
        <v>0</v>
      </c>
      <c r="P11" s="30">
        <v>0</v>
      </c>
      <c r="Q11" s="30">
        <v>0</v>
      </c>
    </row>
    <row r="12" spans="1:17" ht="13.5" customHeight="1" x14ac:dyDescent="0.2">
      <c r="A12" s="107" t="s">
        <v>73</v>
      </c>
      <c r="B12" s="2">
        <f t="shared" si="0"/>
        <v>0</v>
      </c>
      <c r="C12" s="2">
        <f t="shared" si="1"/>
        <v>0</v>
      </c>
      <c r="D12" s="2">
        <f t="shared" si="2"/>
        <v>12</v>
      </c>
      <c r="E12" s="62">
        <f>SUM(B12:D12)</f>
        <v>12</v>
      </c>
      <c r="F12" s="30">
        <v>0</v>
      </c>
      <c r="G12" s="30">
        <v>0</v>
      </c>
      <c r="H12" s="30">
        <v>0</v>
      </c>
      <c r="I12" s="30">
        <v>0</v>
      </c>
      <c r="J12" s="30">
        <v>0</v>
      </c>
      <c r="K12" s="30">
        <v>0</v>
      </c>
      <c r="L12" s="30">
        <v>0</v>
      </c>
      <c r="M12" s="30">
        <v>0</v>
      </c>
      <c r="N12" s="30">
        <v>0</v>
      </c>
      <c r="O12" s="30">
        <v>0</v>
      </c>
      <c r="P12" s="30">
        <v>0</v>
      </c>
      <c r="Q12" s="30">
        <v>0</v>
      </c>
    </row>
    <row r="13" spans="1:17" ht="13.5" customHeight="1" thickBot="1" x14ac:dyDescent="0.25">
      <c r="A13" s="107" t="s">
        <v>77</v>
      </c>
      <c r="B13" s="2">
        <f t="shared" si="0"/>
        <v>0</v>
      </c>
      <c r="C13" s="2">
        <f t="shared" si="1"/>
        <v>0</v>
      </c>
      <c r="D13" s="2">
        <f t="shared" si="2"/>
        <v>12</v>
      </c>
      <c r="E13" s="62">
        <f>SUM(B13:D13)</f>
        <v>12</v>
      </c>
      <c r="F13" s="30">
        <v>0</v>
      </c>
      <c r="G13" s="30">
        <v>0</v>
      </c>
      <c r="H13" s="30">
        <v>0</v>
      </c>
      <c r="I13" s="30">
        <v>0</v>
      </c>
      <c r="J13" s="30">
        <v>0</v>
      </c>
      <c r="K13" s="30">
        <v>0</v>
      </c>
      <c r="L13" s="30">
        <v>0</v>
      </c>
      <c r="M13" s="30">
        <v>0</v>
      </c>
      <c r="N13" s="30">
        <v>0</v>
      </c>
      <c r="O13" s="30">
        <v>0</v>
      </c>
      <c r="P13" s="30">
        <v>0</v>
      </c>
      <c r="Q13" s="30">
        <v>0</v>
      </c>
    </row>
    <row r="14" spans="1:17" ht="13.5" customHeight="1" thickBot="1" x14ac:dyDescent="0.25">
      <c r="A14" s="107" t="s">
        <v>79</v>
      </c>
      <c r="B14" s="2">
        <f>COUNTIF(F14:Q14,"&gt;0")</f>
        <v>0</v>
      </c>
      <c r="C14" s="2">
        <f>COUNTIF(F14:Q14,"&lt;0")</f>
        <v>0</v>
      </c>
      <c r="D14" s="2">
        <f>COUNTIF(F14:Q14,"0")</f>
        <v>9</v>
      </c>
      <c r="E14" s="62">
        <f>SUM(B14:D14)</f>
        <v>9</v>
      </c>
      <c r="F14" s="64"/>
      <c r="G14" s="64"/>
      <c r="H14" s="64"/>
      <c r="I14" s="30">
        <v>0</v>
      </c>
      <c r="J14" s="30">
        <v>0</v>
      </c>
      <c r="K14" s="30">
        <v>0</v>
      </c>
      <c r="L14" s="30">
        <v>0</v>
      </c>
      <c r="M14" s="30">
        <v>0</v>
      </c>
      <c r="N14" s="30">
        <v>0</v>
      </c>
      <c r="O14" s="30">
        <v>0</v>
      </c>
      <c r="P14" s="30">
        <v>0</v>
      </c>
      <c r="Q14" s="30">
        <v>0</v>
      </c>
    </row>
    <row r="15" spans="1:17" ht="13.5" customHeight="1" thickBot="1" x14ac:dyDescent="0.25">
      <c r="A15" s="107" t="s">
        <v>68</v>
      </c>
      <c r="B15" s="2">
        <f t="shared" si="0"/>
        <v>0</v>
      </c>
      <c r="C15" s="2">
        <f t="shared" si="1"/>
        <v>0</v>
      </c>
      <c r="D15" s="2">
        <f t="shared" si="2"/>
        <v>11</v>
      </c>
      <c r="E15" s="62">
        <f t="shared" si="6"/>
        <v>11</v>
      </c>
      <c r="F15" s="30">
        <v>0</v>
      </c>
      <c r="G15" s="30">
        <v>0</v>
      </c>
      <c r="H15" s="66"/>
      <c r="I15" s="30">
        <v>0</v>
      </c>
      <c r="J15" s="30">
        <v>0</v>
      </c>
      <c r="K15" s="30">
        <v>0</v>
      </c>
      <c r="L15" s="30">
        <v>0</v>
      </c>
      <c r="M15" s="30">
        <v>0</v>
      </c>
      <c r="N15" s="30">
        <v>0</v>
      </c>
      <c r="O15" s="30">
        <v>0</v>
      </c>
      <c r="P15" s="30">
        <v>0</v>
      </c>
      <c r="Q15" s="30">
        <v>0</v>
      </c>
    </row>
    <row r="16" spans="1:17" ht="13.5" customHeight="1" thickBot="1" x14ac:dyDescent="0.25">
      <c r="A16" s="107" t="s">
        <v>70</v>
      </c>
      <c r="B16" s="2">
        <f t="shared" si="0"/>
        <v>0</v>
      </c>
      <c r="C16" s="2">
        <f t="shared" si="1"/>
        <v>0</v>
      </c>
      <c r="D16" s="2">
        <f t="shared" si="2"/>
        <v>9</v>
      </c>
      <c r="E16" s="62">
        <f>SUM(B16:D16)</f>
        <v>9</v>
      </c>
      <c r="F16" s="30">
        <v>0</v>
      </c>
      <c r="G16" s="30">
        <v>0</v>
      </c>
      <c r="H16" s="30">
        <v>0</v>
      </c>
      <c r="I16" s="30">
        <v>0</v>
      </c>
      <c r="J16" s="30">
        <v>0</v>
      </c>
      <c r="K16" s="30">
        <v>0</v>
      </c>
      <c r="L16" s="30">
        <v>0</v>
      </c>
      <c r="M16" s="30">
        <v>0</v>
      </c>
      <c r="N16" s="30">
        <v>0</v>
      </c>
      <c r="O16" s="64"/>
      <c r="P16" s="64"/>
      <c r="Q16" s="64"/>
    </row>
    <row r="17" spans="1:17" ht="13.5" customHeight="1" x14ac:dyDescent="0.2">
      <c r="A17" s="32" t="s">
        <v>36</v>
      </c>
      <c r="B17" s="144"/>
      <c r="C17" s="145"/>
      <c r="D17" s="145"/>
      <c r="E17" s="145"/>
      <c r="F17" s="30">
        <v>0</v>
      </c>
      <c r="G17" s="30">
        <v>0</v>
      </c>
      <c r="H17" s="30">
        <v>0</v>
      </c>
      <c r="I17" s="30">
        <v>0</v>
      </c>
      <c r="J17" s="30">
        <v>0</v>
      </c>
      <c r="K17" s="30">
        <v>0</v>
      </c>
      <c r="L17" s="30">
        <v>0</v>
      </c>
      <c r="M17" s="30">
        <v>0</v>
      </c>
      <c r="N17" s="30">
        <v>0</v>
      </c>
      <c r="O17" s="30">
        <v>0</v>
      </c>
      <c r="P17" s="30">
        <v>0</v>
      </c>
      <c r="Q17" s="30">
        <v>0</v>
      </c>
    </row>
    <row r="18" spans="1:17" ht="13.5" customHeight="1" x14ac:dyDescent="0.2">
      <c r="A18" s="1"/>
    </row>
    <row r="19" spans="1:17" ht="13.5" customHeight="1" thickBot="1" x14ac:dyDescent="0.25">
      <c r="A19" s="48" t="s">
        <v>24</v>
      </c>
    </row>
    <row r="20" spans="1:17" ht="13.5" customHeight="1" thickBot="1" x14ac:dyDescent="0.25">
      <c r="A20" s="52"/>
      <c r="B20" s="112" t="s">
        <v>34</v>
      </c>
      <c r="C20" s="53"/>
    </row>
    <row r="21" spans="1:17" ht="13.5" customHeight="1" thickBot="1" x14ac:dyDescent="0.25">
      <c r="A21" s="49"/>
      <c r="C21" s="50"/>
    </row>
    <row r="22" spans="1:17" ht="13.5" customHeight="1" thickBot="1" x14ac:dyDescent="0.25">
      <c r="A22" s="54"/>
      <c r="B22" s="112" t="s">
        <v>32</v>
      </c>
      <c r="C22" s="53"/>
    </row>
    <row r="23" spans="1:17" ht="13.5" customHeight="1" thickBot="1" x14ac:dyDescent="0.25">
      <c r="A23" s="49"/>
      <c r="C23" s="50"/>
    </row>
    <row r="24" spans="1:17" ht="13.5" customHeight="1" thickBot="1" x14ac:dyDescent="0.25">
      <c r="A24" s="55"/>
      <c r="B24" s="112" t="s">
        <v>33</v>
      </c>
      <c r="C24" s="53"/>
    </row>
    <row r="25" spans="1:17" ht="13.5" customHeight="1" thickBot="1" x14ac:dyDescent="0.25">
      <c r="A25" s="56"/>
      <c r="C25" s="50"/>
    </row>
    <row r="26" spans="1:17" ht="37.5" customHeight="1" thickBot="1" x14ac:dyDescent="0.25">
      <c r="A26" s="64"/>
      <c r="B26" s="157" t="s">
        <v>35</v>
      </c>
      <c r="C26" s="156"/>
    </row>
    <row r="27" spans="1:17" ht="13.5" customHeight="1" thickBot="1" x14ac:dyDescent="0.25">
      <c r="A27" s="49"/>
      <c r="C27" s="50"/>
    </row>
    <row r="28" spans="1:17" ht="52.5" customHeight="1" thickBot="1" x14ac:dyDescent="0.25">
      <c r="A28" s="66"/>
      <c r="B28" s="157" t="s">
        <v>65</v>
      </c>
      <c r="C28" s="156"/>
    </row>
  </sheetData>
  <mergeCells count="2">
    <mergeCell ref="B26:C26"/>
    <mergeCell ref="B28:C28"/>
  </mergeCells>
  <conditionalFormatting sqref="A26 A28">
    <cfRule type="cellIs" dxfId="231" priority="163" stopIfTrue="1" operator="equal">
      <formula>"n/a"</formula>
    </cfRule>
    <cfRule type="cellIs" dxfId="230" priority="164" stopIfTrue="1" operator="equal">
      <formula>0</formula>
    </cfRule>
    <cfRule type="cellIs" dxfId="229" priority="165" stopIfTrue="1" operator="lessThan">
      <formula>0</formula>
    </cfRule>
  </conditionalFormatting>
  <conditionalFormatting sqref="F14:G14">
    <cfRule type="cellIs" dxfId="228" priority="32" stopIfTrue="1" operator="equal">
      <formula>0</formula>
    </cfRule>
    <cfRule type="cellIs" dxfId="227" priority="33" stopIfTrue="1" operator="lessThan">
      <formula>0</formula>
    </cfRule>
  </conditionalFormatting>
  <conditionalFormatting sqref="F6:H7">
    <cfRule type="cellIs" dxfId="226" priority="158" stopIfTrue="1" operator="equal">
      <formula>0</formula>
    </cfRule>
    <cfRule type="cellIs" dxfId="225" priority="159" stopIfTrue="1" operator="lessThan">
      <formula>0</formula>
    </cfRule>
  </conditionalFormatting>
  <conditionalFormatting sqref="F9:J13">
    <cfRule type="cellIs" dxfId="224" priority="155" stopIfTrue="1" operator="equal">
      <formula>0</formula>
    </cfRule>
    <cfRule type="cellIs" dxfId="223" priority="156" stopIfTrue="1" operator="lessThan">
      <formula>0</formula>
    </cfRule>
  </conditionalFormatting>
  <conditionalFormatting sqref="F9:J17">
    <cfRule type="cellIs" dxfId="222" priority="28" stopIfTrue="1" operator="equal">
      <formula>"n/a"</formula>
    </cfRule>
  </conditionalFormatting>
  <conditionalFormatting sqref="F8:N8">
    <cfRule type="cellIs" dxfId="221" priority="11" stopIfTrue="1" operator="equal">
      <formula>0</formula>
    </cfRule>
    <cfRule type="cellIs" dxfId="220" priority="12" stopIfTrue="1" operator="lessThan">
      <formula>0</formula>
    </cfRule>
  </conditionalFormatting>
  <conditionalFormatting sqref="F8:O8">
    <cfRule type="cellIs" dxfId="219" priority="10" stopIfTrue="1" operator="equal">
      <formula>"n/a"</formula>
    </cfRule>
  </conditionalFormatting>
  <conditionalFormatting sqref="F6:Q7">
    <cfRule type="cellIs" dxfId="218" priority="13" stopIfTrue="1" operator="equal">
      <formula>"n/a"</formula>
    </cfRule>
  </conditionalFormatting>
  <conditionalFormatting sqref="H14:H15">
    <cfRule type="cellIs" dxfId="217" priority="29" stopIfTrue="1" operator="equal">
      <formula>0</formula>
    </cfRule>
    <cfRule type="cellIs" dxfId="216" priority="30" stopIfTrue="1" operator="lessThan">
      <formula>0</formula>
    </cfRule>
  </conditionalFormatting>
  <conditionalFormatting sqref="I14:I15 J14:J17 F15:G17 H16:I17">
    <cfRule type="cellIs" dxfId="215" priority="161" stopIfTrue="1" operator="equal">
      <formula>0</formula>
    </cfRule>
    <cfRule type="cellIs" dxfId="214" priority="162" stopIfTrue="1" operator="lessThan">
      <formula>0</formula>
    </cfRule>
  </conditionalFormatting>
  <conditionalFormatting sqref="I6:J7">
    <cfRule type="cellIs" dxfId="213" priority="27" stopIfTrue="1" operator="lessThan">
      <formula>0</formula>
    </cfRule>
  </conditionalFormatting>
  <conditionalFormatting sqref="I7:Q7">
    <cfRule type="cellIs" dxfId="212" priority="14" stopIfTrue="1" operator="equal">
      <formula>0</formula>
    </cfRule>
  </conditionalFormatting>
  <conditionalFormatting sqref="K16:N16 K17:Q17">
    <cfRule type="cellIs" dxfId="211" priority="23" stopIfTrue="1" operator="equal">
      <formula>0</formula>
    </cfRule>
    <cfRule type="cellIs" dxfId="210" priority="24" stopIfTrue="1" operator="lessThan">
      <formula>0</formula>
    </cfRule>
  </conditionalFormatting>
  <conditionalFormatting sqref="K6:Q6 O8 P8:Q9 K9:O9">
    <cfRule type="cellIs" dxfId="209" priority="21" stopIfTrue="1" operator="lessThan">
      <formula>0</formula>
    </cfRule>
  </conditionalFormatting>
  <conditionalFormatting sqref="K7:Q7">
    <cfRule type="cellIs" dxfId="208" priority="15" stopIfTrue="1" operator="lessThan">
      <formula>0</formula>
    </cfRule>
  </conditionalFormatting>
  <conditionalFormatting sqref="K10:Q15">
    <cfRule type="cellIs" dxfId="207" priority="17" stopIfTrue="1" operator="equal">
      <formula>0</formula>
    </cfRule>
    <cfRule type="cellIs" dxfId="206" priority="18" stopIfTrue="1" operator="lessThan">
      <formula>0</formula>
    </cfRule>
  </conditionalFormatting>
  <conditionalFormatting sqref="K10:Q17">
    <cfRule type="cellIs" dxfId="205" priority="1" stopIfTrue="1" operator="equal">
      <formula>"n/a"</formula>
    </cfRule>
  </conditionalFormatting>
  <conditionalFormatting sqref="O16:Q16">
    <cfRule type="cellIs" dxfId="204" priority="2" stopIfTrue="1" operator="equal">
      <formula>0</formula>
    </cfRule>
    <cfRule type="cellIs" dxfId="203" priority="3" stopIfTrue="1" operator="lessThan">
      <formula>0</formula>
    </cfRule>
  </conditionalFormatting>
  <conditionalFormatting sqref="P8:Q9 K9:O9 I6:Q6 O8">
    <cfRule type="cellIs" dxfId="202" priority="20" stopIfTrue="1" operator="equal">
      <formula>0</formula>
    </cfRule>
  </conditionalFormatting>
  <conditionalFormatting sqref="P8:Q9 K9:O9">
    <cfRule type="cellIs" dxfId="201" priority="19" stopIfTrue="1" operator="equal">
      <formula>"n/a"</formula>
    </cfRule>
  </conditionalFormatting>
  <pageMargins left="0.7" right="0.7" top="0.75" bottom="0.75" header="0.3" footer="0.3"/>
  <pageSetup paperSize="0" orientation="portrait" horizontalDpi="0" verticalDpi="0" copie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C53CF-423C-4593-A0B0-C4551EEF90E3}">
  <dimension ref="A1:Q27"/>
  <sheetViews>
    <sheetView workbookViewId="0">
      <selection activeCell="N19" sqref="N19"/>
    </sheetView>
  </sheetViews>
  <sheetFormatPr defaultRowHeight="12.75" x14ac:dyDescent="0.2"/>
  <cols>
    <col min="1" max="1" width="44.85546875" customWidth="1"/>
    <col min="2" max="2" width="20.140625" bestFit="1" customWidth="1"/>
    <col min="3" max="3" width="15.42578125" bestFit="1" customWidth="1"/>
    <col min="4" max="4" width="16.85546875" bestFit="1" customWidth="1"/>
    <col min="5" max="5" width="16.42578125" bestFit="1" customWidth="1"/>
    <col min="6" max="17" width="10.140625" bestFit="1" customWidth="1"/>
  </cols>
  <sheetData>
    <row r="1" spans="1:17" ht="47.25" x14ac:dyDescent="0.25">
      <c r="A1" s="5" t="s">
        <v>54</v>
      </c>
    </row>
    <row r="2" spans="1:17" ht="15.75" x14ac:dyDescent="0.25">
      <c r="A2" s="146"/>
      <c r="B2" s="14" t="s">
        <v>13</v>
      </c>
      <c r="C2" s="18" t="s">
        <v>15</v>
      </c>
      <c r="D2" s="12" t="s">
        <v>15</v>
      </c>
      <c r="E2" s="27" t="s">
        <v>18</v>
      </c>
    </row>
    <row r="3" spans="1:17" ht="15.75" x14ac:dyDescent="0.25">
      <c r="A3" s="146"/>
      <c r="B3" s="15" t="s">
        <v>14</v>
      </c>
      <c r="C3" s="19" t="s">
        <v>16</v>
      </c>
      <c r="D3" s="11" t="s">
        <v>17</v>
      </c>
      <c r="E3" s="17" t="s">
        <v>19</v>
      </c>
    </row>
    <row r="4" spans="1:17" ht="15.75" x14ac:dyDescent="0.25">
      <c r="A4" s="147"/>
      <c r="B4" s="90" t="s">
        <v>39</v>
      </c>
      <c r="C4" s="19" t="s">
        <v>40</v>
      </c>
      <c r="D4" s="11" t="s">
        <v>41</v>
      </c>
      <c r="E4" s="17" t="s">
        <v>42</v>
      </c>
    </row>
    <row r="5" spans="1:17" x14ac:dyDescent="0.2">
      <c r="A5" s="43"/>
      <c r="B5" s="21"/>
      <c r="C5" s="45"/>
      <c r="D5" s="45"/>
      <c r="E5" s="44"/>
      <c r="F5" s="132">
        <v>43858</v>
      </c>
      <c r="G5" s="132">
        <v>43886</v>
      </c>
      <c r="H5" s="132">
        <v>43914</v>
      </c>
      <c r="I5" s="132">
        <v>43949</v>
      </c>
      <c r="J5" s="132">
        <v>43977</v>
      </c>
      <c r="K5" s="132">
        <v>44005</v>
      </c>
      <c r="L5" s="132">
        <v>44033</v>
      </c>
      <c r="M5" s="132">
        <v>44068</v>
      </c>
      <c r="N5" s="132">
        <v>44096</v>
      </c>
      <c r="O5" s="132">
        <v>44124</v>
      </c>
      <c r="P5" s="132">
        <v>44152</v>
      </c>
      <c r="Q5" s="132">
        <v>44180</v>
      </c>
    </row>
    <row r="6" spans="1:17" x14ac:dyDescent="0.2">
      <c r="A6" s="108" t="s">
        <v>72</v>
      </c>
      <c r="B6" s="2">
        <f>COUNTIF(F6:V6,"&gt;0")</f>
        <v>0</v>
      </c>
      <c r="C6" s="2">
        <f>COUNTIF(F6:V6,"&lt;0")</f>
        <v>2</v>
      </c>
      <c r="D6" s="2">
        <f>COUNTIF(F6:V6,"0")</f>
        <v>10</v>
      </c>
      <c r="E6" s="62">
        <f>SUM(B6:D6)</f>
        <v>12</v>
      </c>
      <c r="F6" s="30">
        <v>0</v>
      </c>
      <c r="G6" s="30">
        <v>0</v>
      </c>
      <c r="H6" s="30">
        <v>0</v>
      </c>
      <c r="I6" s="30">
        <v>0</v>
      </c>
      <c r="J6" s="30">
        <v>0</v>
      </c>
      <c r="K6" s="30">
        <v>-1.5E-3</v>
      </c>
      <c r="L6" s="30">
        <v>-1.5E-3</v>
      </c>
      <c r="M6" s="30">
        <v>0</v>
      </c>
      <c r="N6" s="30">
        <v>0</v>
      </c>
      <c r="O6" s="30">
        <v>0</v>
      </c>
      <c r="P6" s="30">
        <v>0</v>
      </c>
      <c r="Q6" s="30">
        <v>0</v>
      </c>
    </row>
    <row r="7" spans="1:17" ht="13.5" thickBot="1" x14ac:dyDescent="0.25">
      <c r="A7" s="2" t="s">
        <v>69</v>
      </c>
      <c r="B7" s="2">
        <f t="shared" ref="B7:B15" si="0">COUNTIF(F7:V7,"&gt;0")</f>
        <v>0</v>
      </c>
      <c r="C7" s="2">
        <f t="shared" ref="C7:C15" si="1">COUNTIF(F7:V7,"&lt;0")</f>
        <v>2</v>
      </c>
      <c r="D7" s="2">
        <f>COUNTIF(F7:V7,"0")</f>
        <v>10</v>
      </c>
      <c r="E7" s="62">
        <f>SUM(B7:D7)</f>
        <v>12</v>
      </c>
      <c r="F7" s="30">
        <v>0</v>
      </c>
      <c r="G7" s="30">
        <v>0</v>
      </c>
      <c r="H7" s="30">
        <v>0</v>
      </c>
      <c r="I7" s="30">
        <v>0</v>
      </c>
      <c r="J7" s="30">
        <v>0</v>
      </c>
      <c r="K7" s="30">
        <v>-1.5E-3</v>
      </c>
      <c r="L7" s="30">
        <v>-1.5E-3</v>
      </c>
      <c r="M7" s="30">
        <v>0</v>
      </c>
      <c r="N7" s="30">
        <v>0</v>
      </c>
      <c r="O7" s="30">
        <v>0</v>
      </c>
      <c r="P7" s="30">
        <v>0</v>
      </c>
      <c r="Q7" s="30">
        <v>0</v>
      </c>
    </row>
    <row r="8" spans="1:17" ht="13.5" thickBot="1" x14ac:dyDescent="0.25">
      <c r="A8" s="2" t="s">
        <v>76</v>
      </c>
      <c r="B8" s="2">
        <f t="shared" si="0"/>
        <v>0</v>
      </c>
      <c r="C8" s="2">
        <f t="shared" si="1"/>
        <v>2</v>
      </c>
      <c r="D8" s="2">
        <f t="shared" ref="D8:D15" si="2">COUNTIF(F8:V8,"0")</f>
        <v>9</v>
      </c>
      <c r="E8" s="62">
        <f>SUM(B8:D8)</f>
        <v>11</v>
      </c>
      <c r="F8" s="66"/>
      <c r="G8" s="30">
        <v>0</v>
      </c>
      <c r="H8" s="30">
        <v>0</v>
      </c>
      <c r="I8" s="30">
        <v>0</v>
      </c>
      <c r="J8" s="30">
        <v>0</v>
      </c>
      <c r="K8" s="30">
        <v>-1.5E-3</v>
      </c>
      <c r="L8" s="30">
        <v>-1.5E-3</v>
      </c>
      <c r="M8" s="30">
        <v>0</v>
      </c>
      <c r="N8" s="30">
        <v>0</v>
      </c>
      <c r="O8" s="30">
        <v>0</v>
      </c>
      <c r="P8" s="30">
        <v>0</v>
      </c>
      <c r="Q8" s="30">
        <v>0</v>
      </c>
    </row>
    <row r="9" spans="1:17" ht="13.5" thickBot="1" x14ac:dyDescent="0.25">
      <c r="A9" s="2" t="s">
        <v>64</v>
      </c>
      <c r="B9" s="2">
        <f t="shared" si="0"/>
        <v>0</v>
      </c>
      <c r="C9" s="2">
        <f t="shared" si="1"/>
        <v>2</v>
      </c>
      <c r="D9" s="2">
        <f t="shared" si="2"/>
        <v>9</v>
      </c>
      <c r="E9" s="62">
        <f t="shared" ref="E9:E10" si="3">SUM(B9:D9)</f>
        <v>11</v>
      </c>
      <c r="F9" s="30">
        <v>0</v>
      </c>
      <c r="G9" s="30">
        <v>0</v>
      </c>
      <c r="H9" s="30">
        <v>0</v>
      </c>
      <c r="I9" s="30">
        <v>0</v>
      </c>
      <c r="J9" s="30">
        <v>0</v>
      </c>
      <c r="K9" s="30">
        <v>-1.5E-3</v>
      </c>
      <c r="L9" s="30">
        <v>-1.5E-3</v>
      </c>
      <c r="M9" s="30">
        <v>0</v>
      </c>
      <c r="N9" s="30">
        <v>0</v>
      </c>
      <c r="O9" s="66"/>
      <c r="P9" s="30">
        <v>0</v>
      </c>
      <c r="Q9" s="30">
        <v>0</v>
      </c>
    </row>
    <row r="10" spans="1:17" ht="13.5" thickBot="1" x14ac:dyDescent="0.25">
      <c r="A10" s="107" t="s">
        <v>67</v>
      </c>
      <c r="B10" s="2">
        <f t="shared" si="0"/>
        <v>0</v>
      </c>
      <c r="C10" s="2">
        <f t="shared" si="1"/>
        <v>2</v>
      </c>
      <c r="D10" s="2">
        <f t="shared" si="2"/>
        <v>9</v>
      </c>
      <c r="E10" s="62">
        <f t="shared" si="3"/>
        <v>11</v>
      </c>
      <c r="F10" s="30">
        <v>0</v>
      </c>
      <c r="G10" s="30">
        <v>0</v>
      </c>
      <c r="H10" s="30">
        <v>0</v>
      </c>
      <c r="I10" s="30">
        <v>0</v>
      </c>
      <c r="J10" s="30">
        <v>0</v>
      </c>
      <c r="K10" s="30">
        <v>-1.5E-3</v>
      </c>
      <c r="L10" s="30">
        <v>-1.5E-3</v>
      </c>
      <c r="M10" s="66"/>
      <c r="N10" s="30">
        <v>0</v>
      </c>
      <c r="O10" s="30">
        <v>0</v>
      </c>
      <c r="P10" s="30">
        <v>0</v>
      </c>
      <c r="Q10" s="30">
        <v>0</v>
      </c>
    </row>
    <row r="11" spans="1:17" ht="13.5" thickBot="1" x14ac:dyDescent="0.25">
      <c r="A11" s="107" t="s">
        <v>73</v>
      </c>
      <c r="B11" s="2">
        <f t="shared" si="0"/>
        <v>0</v>
      </c>
      <c r="C11" s="2">
        <f t="shared" si="1"/>
        <v>0</v>
      </c>
      <c r="D11" s="2">
        <f>COUNTIF(F11:V11,"0")</f>
        <v>5</v>
      </c>
      <c r="E11" s="62">
        <f>SUM(B11:D11)</f>
        <v>5</v>
      </c>
      <c r="F11" s="30">
        <v>0</v>
      </c>
      <c r="G11" s="30">
        <v>0</v>
      </c>
      <c r="H11" s="30">
        <v>0</v>
      </c>
      <c r="I11" s="30">
        <v>0</v>
      </c>
      <c r="J11" s="30">
        <v>0</v>
      </c>
      <c r="K11" s="64"/>
      <c r="L11" s="64"/>
      <c r="M11" s="64"/>
      <c r="N11" s="64"/>
      <c r="O11" s="64"/>
      <c r="P11" s="64"/>
      <c r="Q11" s="64"/>
    </row>
    <row r="12" spans="1:17" ht="13.5" thickBot="1" x14ac:dyDescent="0.25">
      <c r="A12" s="107" t="s">
        <v>77</v>
      </c>
      <c r="B12" s="2">
        <f t="shared" si="0"/>
        <v>0</v>
      </c>
      <c r="C12" s="2">
        <f t="shared" si="1"/>
        <v>2</v>
      </c>
      <c r="D12" s="2">
        <f t="shared" si="2"/>
        <v>9</v>
      </c>
      <c r="E12" s="62">
        <f>SUM(B12:D12)</f>
        <v>11</v>
      </c>
      <c r="F12" s="30">
        <v>0</v>
      </c>
      <c r="G12" s="30">
        <v>0</v>
      </c>
      <c r="H12" s="30">
        <v>0</v>
      </c>
      <c r="I12" s="30">
        <v>0</v>
      </c>
      <c r="J12" s="30">
        <v>0</v>
      </c>
      <c r="K12" s="30">
        <v>-1.5E-3</v>
      </c>
      <c r="L12" s="30">
        <v>-1.5E-3</v>
      </c>
      <c r="M12" s="30">
        <v>0</v>
      </c>
      <c r="N12" s="30">
        <v>0</v>
      </c>
      <c r="O12" s="66"/>
      <c r="P12" s="30">
        <v>0</v>
      </c>
      <c r="Q12" s="30">
        <v>0</v>
      </c>
    </row>
    <row r="13" spans="1:17" x14ac:dyDescent="0.2">
      <c r="A13" s="107" t="s">
        <v>79</v>
      </c>
      <c r="B13" s="2">
        <f t="shared" si="0"/>
        <v>0</v>
      </c>
      <c r="C13" s="2">
        <f t="shared" si="1"/>
        <v>2</v>
      </c>
      <c r="D13" s="2">
        <f t="shared" si="2"/>
        <v>10</v>
      </c>
      <c r="E13" s="62">
        <f>SUM(B13:D13)</f>
        <v>12</v>
      </c>
      <c r="F13" s="30">
        <v>0</v>
      </c>
      <c r="G13" s="30">
        <v>0</v>
      </c>
      <c r="H13" s="30">
        <v>0</v>
      </c>
      <c r="I13" s="30">
        <v>0</v>
      </c>
      <c r="J13" s="30">
        <v>0</v>
      </c>
      <c r="K13" s="30">
        <v>-1.5E-3</v>
      </c>
      <c r="L13" s="30">
        <v>-1.5E-3</v>
      </c>
      <c r="M13" s="30">
        <v>0</v>
      </c>
      <c r="N13" s="30">
        <v>0</v>
      </c>
      <c r="O13" s="30">
        <v>0</v>
      </c>
      <c r="P13" s="30">
        <v>0</v>
      </c>
      <c r="Q13" s="30">
        <v>0</v>
      </c>
    </row>
    <row r="14" spans="1:17" ht="13.5" thickBot="1" x14ac:dyDescent="0.25">
      <c r="A14" s="107" t="s">
        <v>68</v>
      </c>
      <c r="B14" s="2">
        <f t="shared" si="0"/>
        <v>0</v>
      </c>
      <c r="C14" s="2">
        <f t="shared" si="1"/>
        <v>2</v>
      </c>
      <c r="D14" s="2">
        <f t="shared" si="2"/>
        <v>10</v>
      </c>
      <c r="E14" s="62">
        <f>SUM(B14:D14)</f>
        <v>12</v>
      </c>
      <c r="F14" s="30">
        <v>0</v>
      </c>
      <c r="G14" s="30">
        <v>0</v>
      </c>
      <c r="H14" s="30">
        <v>0</v>
      </c>
      <c r="I14" s="30">
        <v>0</v>
      </c>
      <c r="J14" s="30">
        <v>0</v>
      </c>
      <c r="K14" s="30">
        <v>-1.5E-3</v>
      </c>
      <c r="L14" s="30">
        <v>-1.5E-3</v>
      </c>
      <c r="M14" s="30">
        <v>0</v>
      </c>
      <c r="N14" s="30">
        <v>0</v>
      </c>
      <c r="O14" s="30">
        <v>0</v>
      </c>
      <c r="P14" s="30">
        <v>0</v>
      </c>
      <c r="Q14" s="30">
        <v>0</v>
      </c>
    </row>
    <row r="15" spans="1:17" ht="13.5" thickBot="1" x14ac:dyDescent="0.25">
      <c r="A15" s="107" t="s">
        <v>80</v>
      </c>
      <c r="B15" s="2">
        <f t="shared" si="0"/>
        <v>0</v>
      </c>
      <c r="C15" s="2">
        <f t="shared" si="1"/>
        <v>2</v>
      </c>
      <c r="D15" s="2">
        <f t="shared" si="2"/>
        <v>5</v>
      </c>
      <c r="E15" s="62">
        <f>SUM(B15:D15)</f>
        <v>7</v>
      </c>
      <c r="F15" s="64"/>
      <c r="G15" s="64"/>
      <c r="H15" s="64"/>
      <c r="I15" s="64"/>
      <c r="J15" s="64"/>
      <c r="K15" s="30">
        <v>-1.5E-3</v>
      </c>
      <c r="L15" s="30">
        <v>-1.5E-3</v>
      </c>
      <c r="M15" s="30">
        <v>0</v>
      </c>
      <c r="N15" s="30">
        <v>0</v>
      </c>
      <c r="O15" s="30">
        <v>0</v>
      </c>
      <c r="P15" s="30">
        <v>0</v>
      </c>
      <c r="Q15" s="30">
        <v>0</v>
      </c>
    </row>
    <row r="16" spans="1:17" x14ac:dyDescent="0.2">
      <c r="A16" s="32" t="s">
        <v>36</v>
      </c>
      <c r="B16" s="144"/>
      <c r="C16" s="145"/>
      <c r="D16" s="145"/>
      <c r="E16" s="145"/>
      <c r="F16" s="30">
        <v>0</v>
      </c>
      <c r="G16" s="30">
        <v>0</v>
      </c>
      <c r="H16" s="30">
        <v>0</v>
      </c>
      <c r="I16" s="30">
        <v>0</v>
      </c>
      <c r="J16" s="30">
        <v>0</v>
      </c>
      <c r="K16" s="30">
        <v>-1.5E-3</v>
      </c>
      <c r="L16" s="30">
        <v>-1.5E-3</v>
      </c>
      <c r="M16" s="30">
        <v>0</v>
      </c>
      <c r="N16" s="30">
        <v>0</v>
      </c>
      <c r="O16" s="30">
        <v>0</v>
      </c>
      <c r="P16" s="30">
        <v>0</v>
      </c>
      <c r="Q16" s="30">
        <v>0</v>
      </c>
    </row>
    <row r="17" spans="1:3" x14ac:dyDescent="0.2">
      <c r="A17" s="1"/>
    </row>
    <row r="18" spans="1:3" ht="13.5" thickBot="1" x14ac:dyDescent="0.25">
      <c r="A18" s="48" t="s">
        <v>24</v>
      </c>
    </row>
    <row r="19" spans="1:3" ht="13.5" thickBot="1" x14ac:dyDescent="0.25">
      <c r="A19" s="52"/>
      <c r="B19" s="112" t="s">
        <v>34</v>
      </c>
      <c r="C19" s="53"/>
    </row>
    <row r="20" spans="1:3" ht="13.5" thickBot="1" x14ac:dyDescent="0.25">
      <c r="A20" s="49"/>
      <c r="C20" s="50"/>
    </row>
    <row r="21" spans="1:3" ht="13.5" thickBot="1" x14ac:dyDescent="0.25">
      <c r="A21" s="54"/>
      <c r="B21" s="112" t="s">
        <v>32</v>
      </c>
      <c r="C21" s="53"/>
    </row>
    <row r="22" spans="1:3" ht="13.5" thickBot="1" x14ac:dyDescent="0.25">
      <c r="A22" s="49"/>
      <c r="C22" s="50"/>
    </row>
    <row r="23" spans="1:3" ht="13.5" thickBot="1" x14ac:dyDescent="0.25">
      <c r="A23" s="55"/>
      <c r="B23" s="112" t="s">
        <v>33</v>
      </c>
      <c r="C23" s="53"/>
    </row>
    <row r="24" spans="1:3" ht="13.5" thickBot="1" x14ac:dyDescent="0.25">
      <c r="A24" s="56"/>
      <c r="C24" s="50"/>
    </row>
    <row r="25" spans="1:3" ht="42" customHeight="1" thickBot="1" x14ac:dyDescent="0.25">
      <c r="A25" s="64"/>
      <c r="B25" s="157" t="s">
        <v>35</v>
      </c>
      <c r="C25" s="156"/>
    </row>
    <row r="26" spans="1:3" ht="13.5" thickBot="1" x14ac:dyDescent="0.25">
      <c r="A26" s="49"/>
      <c r="C26" s="50"/>
    </row>
    <row r="27" spans="1:3" ht="60.75" customHeight="1" thickBot="1" x14ac:dyDescent="0.25">
      <c r="A27" s="66"/>
      <c r="B27" s="157" t="s">
        <v>65</v>
      </c>
      <c r="C27" s="156"/>
    </row>
  </sheetData>
  <mergeCells count="2">
    <mergeCell ref="B25:C25"/>
    <mergeCell ref="B27:C27"/>
  </mergeCells>
  <conditionalFormatting sqref="A25 A27">
    <cfRule type="cellIs" dxfId="200" priority="73" stopIfTrue="1" operator="equal">
      <formula>"n/a"</formula>
    </cfRule>
    <cfRule type="cellIs" dxfId="199" priority="74" stopIfTrue="1" operator="equal">
      <formula>0</formula>
    </cfRule>
    <cfRule type="cellIs" dxfId="198" priority="75" stopIfTrue="1" operator="lessThan">
      <formula>0</formula>
    </cfRule>
  </conditionalFormatting>
  <conditionalFormatting sqref="F6:F7 K6:L10 G6:J14 F16:J16">
    <cfRule type="cellIs" dxfId="197" priority="68" stopIfTrue="1" operator="equal">
      <formula>0</formula>
    </cfRule>
    <cfRule type="cellIs" dxfId="196" priority="69" stopIfTrue="1" operator="lessThan">
      <formula>0</formula>
    </cfRule>
  </conditionalFormatting>
  <conditionalFormatting sqref="F8">
    <cfRule type="cellIs" dxfId="195" priority="26" stopIfTrue="1" operator="equal">
      <formula>0</formula>
    </cfRule>
    <cfRule type="cellIs" dxfId="194" priority="27" stopIfTrue="1" operator="lessThan">
      <formula>0</formula>
    </cfRule>
  </conditionalFormatting>
  <conditionalFormatting sqref="F9:F14">
    <cfRule type="cellIs" dxfId="193" priority="71" stopIfTrue="1" operator="equal">
      <formula>0</formula>
    </cfRule>
    <cfRule type="cellIs" dxfId="192" priority="72" stopIfTrue="1" operator="lessThan">
      <formula>0</formula>
    </cfRule>
  </conditionalFormatting>
  <conditionalFormatting sqref="F15:J15">
    <cfRule type="cellIs" dxfId="191" priority="20" stopIfTrue="1" operator="equal">
      <formula>0</formula>
    </cfRule>
    <cfRule type="cellIs" dxfId="190" priority="21" stopIfTrue="1" operator="lessThan">
      <formula>0</formula>
    </cfRule>
  </conditionalFormatting>
  <conditionalFormatting sqref="F6:Q16">
    <cfRule type="cellIs" dxfId="189" priority="1" stopIfTrue="1" operator="equal">
      <formula>"n/a"</formula>
    </cfRule>
  </conditionalFormatting>
  <conditionalFormatting sqref="K12:L16">
    <cfRule type="cellIs" dxfId="188" priority="17" stopIfTrue="1" operator="equal">
      <formula>0</formula>
    </cfRule>
    <cfRule type="cellIs" dxfId="187" priority="18" stopIfTrue="1" operator="lessThan">
      <formula>0</formula>
    </cfRule>
  </conditionalFormatting>
  <conditionalFormatting sqref="K11:Q11">
    <cfRule type="cellIs" dxfId="186" priority="23" stopIfTrue="1" operator="equal">
      <formula>0</formula>
    </cfRule>
    <cfRule type="cellIs" dxfId="185" priority="24" stopIfTrue="1" operator="lessThan">
      <formula>0</formula>
    </cfRule>
  </conditionalFormatting>
  <conditionalFormatting sqref="M10">
    <cfRule type="cellIs" dxfId="184" priority="11" stopIfTrue="1" operator="equal">
      <formula>0</formula>
    </cfRule>
    <cfRule type="cellIs" dxfId="183" priority="12" stopIfTrue="1" operator="lessThan">
      <formula>0</formula>
    </cfRule>
  </conditionalFormatting>
  <conditionalFormatting sqref="M6:P8 Q6:Q10 M9:N9 P9:P10 M12:N12 P12:Q16 M13:O16">
    <cfRule type="cellIs" dxfId="182" priority="14" stopIfTrue="1" operator="equal">
      <formula>0</formula>
    </cfRule>
    <cfRule type="cellIs" dxfId="181" priority="15" stopIfTrue="1" operator="lessThan">
      <formula>0</formula>
    </cfRule>
  </conditionalFormatting>
  <conditionalFormatting sqref="N10:O10">
    <cfRule type="cellIs" dxfId="180" priority="8" stopIfTrue="1" operator="equal">
      <formula>0</formula>
    </cfRule>
    <cfRule type="cellIs" dxfId="179" priority="9" stopIfTrue="1" operator="lessThan">
      <formula>0</formula>
    </cfRule>
  </conditionalFormatting>
  <conditionalFormatting sqref="O9">
    <cfRule type="cellIs" dxfId="178" priority="2" stopIfTrue="1" operator="equal">
      <formula>0</formula>
    </cfRule>
    <cfRule type="cellIs" dxfId="177" priority="3" stopIfTrue="1" operator="lessThan">
      <formula>0</formula>
    </cfRule>
  </conditionalFormatting>
  <conditionalFormatting sqref="O12">
    <cfRule type="cellIs" dxfId="176" priority="5" stopIfTrue="1" operator="equal">
      <formula>0</formula>
    </cfRule>
    <cfRule type="cellIs" dxfId="175" priority="6" stopIfTrue="1" operator="lessThan">
      <formula>0</formula>
    </cfRule>
  </conditionalFormatting>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85717-C757-4887-B568-4E046EBDEA3F}">
  <dimension ref="A1:Q26"/>
  <sheetViews>
    <sheetView topLeftCell="D1" workbookViewId="0">
      <selection activeCell="J9" sqref="J9"/>
    </sheetView>
  </sheetViews>
  <sheetFormatPr defaultRowHeight="12.75" x14ac:dyDescent="0.2"/>
  <cols>
    <col min="1" max="1" width="44.85546875" customWidth="1"/>
    <col min="2" max="2" width="20.140625" bestFit="1" customWidth="1"/>
    <col min="3" max="3" width="15.42578125" bestFit="1" customWidth="1"/>
    <col min="4" max="4" width="16.85546875" bestFit="1" customWidth="1"/>
    <col min="5" max="5" width="16.42578125" bestFit="1" customWidth="1"/>
    <col min="6" max="17" width="10.140625" bestFit="1" customWidth="1"/>
  </cols>
  <sheetData>
    <row r="1" spans="1:17" ht="47.25" x14ac:dyDescent="0.25">
      <c r="A1" s="5" t="s">
        <v>54</v>
      </c>
    </row>
    <row r="2" spans="1:17" ht="15.75" x14ac:dyDescent="0.25">
      <c r="A2" s="146"/>
      <c r="B2" s="14" t="s">
        <v>13</v>
      </c>
      <c r="C2" s="18" t="s">
        <v>15</v>
      </c>
      <c r="D2" s="12" t="s">
        <v>15</v>
      </c>
      <c r="E2" s="27" t="s">
        <v>18</v>
      </c>
    </row>
    <row r="3" spans="1:17" ht="15.75" x14ac:dyDescent="0.25">
      <c r="A3" s="146"/>
      <c r="B3" s="15" t="s">
        <v>14</v>
      </c>
      <c r="C3" s="19" t="s">
        <v>16</v>
      </c>
      <c r="D3" s="11" t="s">
        <v>17</v>
      </c>
      <c r="E3" s="17" t="s">
        <v>19</v>
      </c>
    </row>
    <row r="4" spans="1:17" ht="15.75" x14ac:dyDescent="0.25">
      <c r="A4" s="147"/>
      <c r="B4" s="90" t="s">
        <v>39</v>
      </c>
      <c r="C4" s="19" t="s">
        <v>40</v>
      </c>
      <c r="D4" s="11" t="s">
        <v>41</v>
      </c>
      <c r="E4" s="17" t="s">
        <v>42</v>
      </c>
    </row>
    <row r="5" spans="1:17" x14ac:dyDescent="0.2">
      <c r="A5" s="43"/>
      <c r="B5" s="21"/>
      <c r="C5" s="45"/>
      <c r="D5" s="45"/>
      <c r="E5" s="44"/>
      <c r="F5" s="132">
        <v>44222</v>
      </c>
      <c r="G5" s="132">
        <v>44250</v>
      </c>
      <c r="H5" s="132">
        <v>44278</v>
      </c>
      <c r="I5" s="132">
        <v>44313</v>
      </c>
      <c r="J5" s="132">
        <v>44341</v>
      </c>
      <c r="K5" s="132">
        <v>44369</v>
      </c>
      <c r="L5" s="132">
        <v>44404</v>
      </c>
      <c r="M5" s="132">
        <v>44432</v>
      </c>
      <c r="N5" s="132">
        <v>44460</v>
      </c>
      <c r="O5" s="132">
        <v>44488</v>
      </c>
      <c r="P5" s="132">
        <v>44516</v>
      </c>
      <c r="Q5" s="132">
        <v>44544</v>
      </c>
    </row>
    <row r="6" spans="1:17" x14ac:dyDescent="0.2">
      <c r="A6" s="108" t="s">
        <v>81</v>
      </c>
      <c r="B6" s="2">
        <f>COUNTIF(F6:V6,"&gt;0")</f>
        <v>7</v>
      </c>
      <c r="C6" s="2">
        <f>COUNTIF(F6:V6,"&lt;0")</f>
        <v>0</v>
      </c>
      <c r="D6" s="2">
        <f>COUNTIF(F6:V6,"0")</f>
        <v>5</v>
      </c>
      <c r="E6" s="62">
        <f>SUM(B6:D6)</f>
        <v>12</v>
      </c>
      <c r="F6" s="30">
        <v>0</v>
      </c>
      <c r="G6" s="30">
        <v>0</v>
      </c>
      <c r="H6" s="30">
        <v>0</v>
      </c>
      <c r="I6" s="30">
        <v>0</v>
      </c>
      <c r="J6" s="30">
        <v>0</v>
      </c>
      <c r="K6" s="30">
        <v>3.0000000000000001E-3</v>
      </c>
      <c r="L6" s="30">
        <v>3.0000000000000001E-3</v>
      </c>
      <c r="M6" s="30">
        <v>3.0000000000000001E-3</v>
      </c>
      <c r="N6" s="30">
        <v>1.5E-3</v>
      </c>
      <c r="O6" s="30">
        <v>1.5E-3</v>
      </c>
      <c r="P6" s="30">
        <v>3.0000000000000001E-3</v>
      </c>
      <c r="Q6" s="30">
        <v>3.0000000000000001E-3</v>
      </c>
    </row>
    <row r="7" spans="1:17" x14ac:dyDescent="0.2">
      <c r="A7" s="2" t="s">
        <v>69</v>
      </c>
      <c r="B7" s="2">
        <f t="shared" ref="B7:B14" si="0">COUNTIF(F7:V7,"&gt;0")</f>
        <v>7</v>
      </c>
      <c r="C7" s="2">
        <f t="shared" ref="C7:C14" si="1">COUNTIF(F7:V7,"&lt;0")</f>
        <v>0</v>
      </c>
      <c r="D7" s="2">
        <f>COUNTIF(F7:V7,"0")</f>
        <v>5</v>
      </c>
      <c r="E7" s="62">
        <f>SUM(B7:D7)</f>
        <v>12</v>
      </c>
      <c r="F7" s="30">
        <v>0</v>
      </c>
      <c r="G7" s="30">
        <v>0</v>
      </c>
      <c r="H7" s="30">
        <v>0</v>
      </c>
      <c r="I7" s="30">
        <v>0</v>
      </c>
      <c r="J7" s="30">
        <v>0</v>
      </c>
      <c r="K7" s="30">
        <v>3.0000000000000001E-3</v>
      </c>
      <c r="L7" s="30">
        <v>3.0000000000000001E-3</v>
      </c>
      <c r="M7" s="30">
        <v>3.0000000000000001E-3</v>
      </c>
      <c r="N7" s="30">
        <v>1.5E-3</v>
      </c>
      <c r="O7" s="30">
        <v>1.5E-3</v>
      </c>
      <c r="P7" s="30">
        <v>3.0000000000000001E-3</v>
      </c>
      <c r="Q7" s="30">
        <v>3.0000000000000001E-3</v>
      </c>
    </row>
    <row r="8" spans="1:17" x14ac:dyDescent="0.2">
      <c r="A8" s="2" t="s">
        <v>76</v>
      </c>
      <c r="B8" s="2">
        <f t="shared" si="0"/>
        <v>7</v>
      </c>
      <c r="C8" s="2">
        <f t="shared" si="1"/>
        <v>0</v>
      </c>
      <c r="D8" s="2">
        <f t="shared" ref="D8:D14" si="2">COUNTIF(F8:V8,"0")</f>
        <v>5</v>
      </c>
      <c r="E8" s="62">
        <f>SUM(B8:D8)</f>
        <v>12</v>
      </c>
      <c r="F8" s="30">
        <v>0</v>
      </c>
      <c r="G8" s="30">
        <v>0</v>
      </c>
      <c r="H8" s="30">
        <v>0</v>
      </c>
      <c r="I8" s="30">
        <v>0</v>
      </c>
      <c r="J8" s="30">
        <v>0</v>
      </c>
      <c r="K8" s="30">
        <v>3.0000000000000001E-3</v>
      </c>
      <c r="L8" s="30">
        <v>3.0000000000000001E-3</v>
      </c>
      <c r="M8" s="30">
        <v>3.0000000000000001E-3</v>
      </c>
      <c r="N8" s="30">
        <v>1.5E-3</v>
      </c>
      <c r="O8" s="30">
        <v>1.5E-3</v>
      </c>
      <c r="P8" s="30">
        <v>3.0000000000000001E-3</v>
      </c>
      <c r="Q8" s="30">
        <v>3.0000000000000001E-3</v>
      </c>
    </row>
    <row r="9" spans="1:17" x14ac:dyDescent="0.2">
      <c r="A9" s="2" t="s">
        <v>64</v>
      </c>
      <c r="B9" s="2">
        <f t="shared" si="0"/>
        <v>7</v>
      </c>
      <c r="C9" s="2">
        <f t="shared" si="1"/>
        <v>0</v>
      </c>
      <c r="D9" s="2">
        <f t="shared" si="2"/>
        <v>5</v>
      </c>
      <c r="E9" s="62">
        <f t="shared" ref="E9:E10" si="3">SUM(B9:D9)</f>
        <v>12</v>
      </c>
      <c r="F9" s="30">
        <v>0</v>
      </c>
      <c r="G9" s="30">
        <v>0</v>
      </c>
      <c r="H9" s="30">
        <v>0</v>
      </c>
      <c r="I9" s="30">
        <v>0</v>
      </c>
      <c r="J9" s="30">
        <v>0</v>
      </c>
      <c r="K9" s="30">
        <v>3.0000000000000001E-3</v>
      </c>
      <c r="L9" s="30">
        <v>3.0000000000000001E-3</v>
      </c>
      <c r="M9" s="30">
        <v>3.0000000000000001E-3</v>
      </c>
      <c r="N9" s="30">
        <v>1.5E-3</v>
      </c>
      <c r="O9" s="30">
        <v>1.5E-3</v>
      </c>
      <c r="P9" s="30">
        <v>3.0000000000000001E-3</v>
      </c>
      <c r="Q9" s="30">
        <v>3.0000000000000001E-3</v>
      </c>
    </row>
    <row r="10" spans="1:17" x14ac:dyDescent="0.2">
      <c r="A10" s="107" t="s">
        <v>67</v>
      </c>
      <c r="B10" s="2">
        <f t="shared" si="0"/>
        <v>7</v>
      </c>
      <c r="C10" s="2">
        <f t="shared" si="1"/>
        <v>0</v>
      </c>
      <c r="D10" s="2">
        <f t="shared" si="2"/>
        <v>5</v>
      </c>
      <c r="E10" s="62">
        <f t="shared" si="3"/>
        <v>12</v>
      </c>
      <c r="F10" s="30">
        <v>0</v>
      </c>
      <c r="G10" s="30">
        <v>0</v>
      </c>
      <c r="H10" s="30">
        <v>0</v>
      </c>
      <c r="I10" s="30">
        <v>0</v>
      </c>
      <c r="J10" s="30">
        <v>0</v>
      </c>
      <c r="K10" s="30">
        <v>3.0000000000000001E-3</v>
      </c>
      <c r="L10" s="30">
        <v>3.0000000000000001E-3</v>
      </c>
      <c r="M10" s="30">
        <v>3.0000000000000001E-3</v>
      </c>
      <c r="N10" s="30">
        <v>1.5E-3</v>
      </c>
      <c r="O10" s="30">
        <v>1.5E-3</v>
      </c>
      <c r="P10" s="30">
        <v>3.0000000000000001E-3</v>
      </c>
      <c r="Q10" s="30">
        <v>3.0000000000000001E-3</v>
      </c>
    </row>
    <row r="11" spans="1:17" ht="13.5" thickBot="1" x14ac:dyDescent="0.25">
      <c r="A11" s="107" t="s">
        <v>77</v>
      </c>
      <c r="B11" s="2">
        <f t="shared" si="0"/>
        <v>7</v>
      </c>
      <c r="C11" s="2">
        <f t="shared" si="1"/>
        <v>0</v>
      </c>
      <c r="D11" s="2">
        <f t="shared" si="2"/>
        <v>5</v>
      </c>
      <c r="E11" s="62">
        <f>SUM(B11:D11)</f>
        <v>12</v>
      </c>
      <c r="F11" s="30">
        <v>0</v>
      </c>
      <c r="G11" s="30">
        <v>0</v>
      </c>
      <c r="H11" s="30">
        <v>0</v>
      </c>
      <c r="I11" s="30">
        <v>0</v>
      </c>
      <c r="J11" s="30">
        <v>0</v>
      </c>
      <c r="K11" s="30">
        <v>3.0000000000000001E-3</v>
      </c>
      <c r="L11" s="30">
        <v>3.0000000000000001E-3</v>
      </c>
      <c r="M11" s="30">
        <v>3.0000000000000001E-3</v>
      </c>
      <c r="N11" s="30">
        <v>1.5E-3</v>
      </c>
      <c r="O11" s="30">
        <v>1.5E-3</v>
      </c>
      <c r="P11" s="30">
        <v>3.0000000000000001E-3</v>
      </c>
      <c r="Q11" s="30">
        <v>3.0000000000000001E-3</v>
      </c>
    </row>
    <row r="12" spans="1:17" ht="13.5" thickBot="1" x14ac:dyDescent="0.25">
      <c r="A12" s="107" t="s">
        <v>79</v>
      </c>
      <c r="B12" s="2">
        <f t="shared" si="0"/>
        <v>5</v>
      </c>
      <c r="C12" s="2">
        <f t="shared" si="1"/>
        <v>0</v>
      </c>
      <c r="D12" s="2">
        <f t="shared" si="2"/>
        <v>5</v>
      </c>
      <c r="E12" s="62">
        <f>SUM(B12:D12)</f>
        <v>10</v>
      </c>
      <c r="F12" s="30">
        <v>0</v>
      </c>
      <c r="G12" s="30">
        <v>0</v>
      </c>
      <c r="H12" s="30">
        <v>0</v>
      </c>
      <c r="I12" s="30">
        <v>0</v>
      </c>
      <c r="J12" s="30">
        <v>0</v>
      </c>
      <c r="K12" s="30">
        <v>3.0000000000000001E-3</v>
      </c>
      <c r="L12" s="30">
        <v>3.0000000000000001E-3</v>
      </c>
      <c r="M12" s="30">
        <v>3.0000000000000001E-3</v>
      </c>
      <c r="N12" s="66"/>
      <c r="O12" s="66"/>
      <c r="P12" s="30">
        <v>3.0000000000000001E-3</v>
      </c>
      <c r="Q12" s="30">
        <v>3.0000000000000001E-3</v>
      </c>
    </row>
    <row r="13" spans="1:17" x14ac:dyDescent="0.2">
      <c r="A13" s="107" t="s">
        <v>68</v>
      </c>
      <c r="B13" s="2">
        <f t="shared" si="0"/>
        <v>7</v>
      </c>
      <c r="C13" s="2">
        <f t="shared" si="1"/>
        <v>0</v>
      </c>
      <c r="D13" s="2">
        <f t="shared" si="2"/>
        <v>5</v>
      </c>
      <c r="E13" s="62">
        <f>SUM(B13:D13)</f>
        <v>12</v>
      </c>
      <c r="F13" s="30">
        <v>0</v>
      </c>
      <c r="G13" s="30">
        <v>0</v>
      </c>
      <c r="H13" s="30">
        <v>0</v>
      </c>
      <c r="I13" s="30">
        <v>0</v>
      </c>
      <c r="J13" s="30">
        <v>0</v>
      </c>
      <c r="K13" s="30">
        <v>3.0000000000000001E-3</v>
      </c>
      <c r="L13" s="30">
        <v>3.0000000000000001E-3</v>
      </c>
      <c r="M13" s="30">
        <v>3.0000000000000001E-3</v>
      </c>
      <c r="N13" s="30">
        <v>1.5E-3</v>
      </c>
      <c r="O13" s="30">
        <v>1.5E-3</v>
      </c>
      <c r="P13" s="30">
        <v>3.0000000000000001E-3</v>
      </c>
      <c r="Q13" s="30">
        <v>3.0000000000000001E-3</v>
      </c>
    </row>
    <row r="14" spans="1:17" x14ac:dyDescent="0.2">
      <c r="A14" s="107" t="s">
        <v>80</v>
      </c>
      <c r="B14" s="2">
        <f t="shared" si="0"/>
        <v>7</v>
      </c>
      <c r="C14" s="2">
        <f t="shared" si="1"/>
        <v>0</v>
      </c>
      <c r="D14" s="2">
        <f t="shared" si="2"/>
        <v>5</v>
      </c>
      <c r="E14" s="62">
        <f>SUM(B14:D14)</f>
        <v>12</v>
      </c>
      <c r="F14" s="30">
        <v>0</v>
      </c>
      <c r="G14" s="30">
        <v>0</v>
      </c>
      <c r="H14" s="30">
        <v>0</v>
      </c>
      <c r="I14" s="30">
        <v>0</v>
      </c>
      <c r="J14" s="30">
        <v>0</v>
      </c>
      <c r="K14" s="30">
        <v>3.0000000000000001E-3</v>
      </c>
      <c r="L14" s="30">
        <v>3.0000000000000001E-3</v>
      </c>
      <c r="M14" s="30">
        <v>3.0000000000000001E-3</v>
      </c>
      <c r="N14" s="30">
        <v>1.5E-3</v>
      </c>
      <c r="O14" s="30">
        <v>1.5E-3</v>
      </c>
      <c r="P14" s="30">
        <v>3.0000000000000001E-3</v>
      </c>
      <c r="Q14" s="30">
        <v>3.0000000000000001E-3</v>
      </c>
    </row>
    <row r="15" spans="1:17" x14ac:dyDescent="0.2">
      <c r="A15" s="32" t="s">
        <v>36</v>
      </c>
      <c r="B15" s="144"/>
      <c r="C15" s="145"/>
      <c r="D15" s="145"/>
      <c r="E15" s="145"/>
      <c r="F15" s="30">
        <v>0</v>
      </c>
      <c r="G15" s="30">
        <v>0</v>
      </c>
      <c r="H15" s="30">
        <v>0</v>
      </c>
      <c r="I15" s="30">
        <v>0</v>
      </c>
      <c r="J15" s="30">
        <v>0</v>
      </c>
      <c r="K15" s="30">
        <v>3.0000000000000001E-3</v>
      </c>
      <c r="L15" s="30">
        <v>3.0000000000000001E-3</v>
      </c>
      <c r="M15" s="30">
        <v>3.0000000000000001E-3</v>
      </c>
      <c r="N15" s="30">
        <v>1.5E-3</v>
      </c>
      <c r="O15" s="30">
        <v>1.5E-3</v>
      </c>
      <c r="P15" s="30">
        <v>3.0000000000000001E-3</v>
      </c>
      <c r="Q15" s="30">
        <v>3.0000000000000001E-3</v>
      </c>
    </row>
    <row r="16" spans="1:17" x14ac:dyDescent="0.2">
      <c r="A16" s="1"/>
    </row>
    <row r="17" spans="1:3" ht="13.5" thickBot="1" x14ac:dyDescent="0.25">
      <c r="A17" s="48" t="s">
        <v>24</v>
      </c>
    </row>
    <row r="18" spans="1:3" ht="13.5" thickBot="1" x14ac:dyDescent="0.25">
      <c r="A18" s="52"/>
      <c r="B18" s="112" t="s">
        <v>34</v>
      </c>
      <c r="C18" s="53"/>
    </row>
    <row r="19" spans="1:3" ht="13.5" thickBot="1" x14ac:dyDescent="0.25">
      <c r="A19" s="49"/>
      <c r="C19" s="50"/>
    </row>
    <row r="20" spans="1:3" ht="13.5" thickBot="1" x14ac:dyDescent="0.25">
      <c r="A20" s="54"/>
      <c r="B20" s="112" t="s">
        <v>32</v>
      </c>
      <c r="C20" s="53"/>
    </row>
    <row r="21" spans="1:3" ht="13.5" thickBot="1" x14ac:dyDescent="0.25">
      <c r="A21" s="49"/>
      <c r="C21" s="50"/>
    </row>
    <row r="22" spans="1:3" ht="13.5" thickBot="1" x14ac:dyDescent="0.25">
      <c r="A22" s="55"/>
      <c r="B22" s="112" t="s">
        <v>33</v>
      </c>
      <c r="C22" s="53"/>
    </row>
    <row r="23" spans="1:3" ht="13.5" thickBot="1" x14ac:dyDescent="0.25">
      <c r="A23" s="56"/>
      <c r="C23" s="50"/>
    </row>
    <row r="24" spans="1:3" ht="42" customHeight="1" thickBot="1" x14ac:dyDescent="0.25">
      <c r="A24" s="64"/>
      <c r="B24" s="157" t="s">
        <v>35</v>
      </c>
      <c r="C24" s="156"/>
    </row>
    <row r="25" spans="1:3" ht="13.5" thickBot="1" x14ac:dyDescent="0.25">
      <c r="A25" s="49"/>
      <c r="C25" s="50"/>
    </row>
    <row r="26" spans="1:3" ht="60.75" customHeight="1" thickBot="1" x14ac:dyDescent="0.25">
      <c r="A26" s="66"/>
      <c r="B26" s="157" t="s">
        <v>65</v>
      </c>
      <c r="C26" s="156"/>
    </row>
  </sheetData>
  <mergeCells count="2">
    <mergeCell ref="B24:C24"/>
    <mergeCell ref="B26:C26"/>
  </mergeCells>
  <conditionalFormatting sqref="A24 A26">
    <cfRule type="cellIs" dxfId="174" priority="52" stopIfTrue="1" operator="equal">
      <formula>"n/a"</formula>
    </cfRule>
    <cfRule type="cellIs" dxfId="173" priority="53" stopIfTrue="1" operator="equal">
      <formula>0</formula>
    </cfRule>
    <cfRule type="cellIs" dxfId="172" priority="54" stopIfTrue="1" operator="lessThan">
      <formula>0</formula>
    </cfRule>
  </conditionalFormatting>
  <conditionalFormatting sqref="F6:Q15">
    <cfRule type="cellIs" dxfId="171" priority="1" stopIfTrue="1" operator="equal">
      <formula>"n/a"</formula>
    </cfRule>
  </conditionalFormatting>
  <conditionalFormatting sqref="L6:O11 F6:K15 L12:M12 L13:O15">
    <cfRule type="cellIs" dxfId="170" priority="8" stopIfTrue="1" operator="equal">
      <formula>0</formula>
    </cfRule>
    <cfRule type="cellIs" dxfId="169" priority="9" stopIfTrue="1" operator="lessThan">
      <formula>0</formula>
    </cfRule>
  </conditionalFormatting>
  <conditionalFormatting sqref="N12:O12">
    <cfRule type="cellIs" dxfId="168" priority="5" stopIfTrue="1" operator="equal">
      <formula>0</formula>
    </cfRule>
    <cfRule type="cellIs" dxfId="167" priority="6" stopIfTrue="1" operator="lessThan">
      <formula>0</formula>
    </cfRule>
  </conditionalFormatting>
  <conditionalFormatting sqref="P6:Q15">
    <cfRule type="cellIs" dxfId="166" priority="2" stopIfTrue="1" operator="equal">
      <formula>0</formula>
    </cfRule>
    <cfRule type="cellIs" dxfId="165" priority="3" stopIfTrue="1" operator="lessThan">
      <formula>0</formula>
    </cfRule>
  </conditionalFormatting>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1FE96-3A75-4DCA-B3EA-D04B709A9D9A}">
  <dimension ref="A1:R26"/>
  <sheetViews>
    <sheetView workbookViewId="0">
      <selection activeCell="D6" sqref="D6"/>
    </sheetView>
  </sheetViews>
  <sheetFormatPr defaultRowHeight="12.75" x14ac:dyDescent="0.2"/>
  <cols>
    <col min="1" max="1" width="44.85546875" customWidth="1"/>
    <col min="2" max="2" width="20.140625" bestFit="1" customWidth="1"/>
    <col min="3" max="3" width="15.42578125" bestFit="1" customWidth="1"/>
    <col min="4" max="4" width="16.85546875" bestFit="1" customWidth="1"/>
    <col min="5" max="5" width="16.42578125" bestFit="1" customWidth="1"/>
    <col min="6" max="11" width="10.140625" bestFit="1" customWidth="1"/>
    <col min="12" max="12" width="10.140625" customWidth="1"/>
    <col min="13" max="18" width="10.140625" bestFit="1" customWidth="1"/>
  </cols>
  <sheetData>
    <row r="1" spans="1:18" ht="48" customHeight="1" x14ac:dyDescent="0.25">
      <c r="A1" s="5" t="s">
        <v>54</v>
      </c>
    </row>
    <row r="2" spans="1:18" ht="15.75" x14ac:dyDescent="0.25">
      <c r="A2" s="146"/>
      <c r="B2" s="14" t="s">
        <v>13</v>
      </c>
      <c r="C2" s="18" t="s">
        <v>15</v>
      </c>
      <c r="D2" s="12" t="s">
        <v>15</v>
      </c>
      <c r="E2" s="27" t="s">
        <v>18</v>
      </c>
    </row>
    <row r="3" spans="1:18" ht="15.75" x14ac:dyDescent="0.25">
      <c r="A3" s="146"/>
      <c r="B3" s="15" t="s">
        <v>14</v>
      </c>
      <c r="C3" s="19" t="s">
        <v>16</v>
      </c>
      <c r="D3" s="11" t="s">
        <v>17</v>
      </c>
      <c r="E3" s="17" t="s">
        <v>19</v>
      </c>
    </row>
    <row r="4" spans="1:18" ht="15.75" x14ac:dyDescent="0.25">
      <c r="A4" s="147"/>
      <c r="B4" s="90" t="s">
        <v>39</v>
      </c>
      <c r="C4" s="19" t="s">
        <v>40</v>
      </c>
      <c r="D4" s="11" t="s">
        <v>41</v>
      </c>
      <c r="E4" s="17" t="s">
        <v>42</v>
      </c>
    </row>
    <row r="5" spans="1:18" ht="13.5" thickBot="1" x14ac:dyDescent="0.25">
      <c r="A5" s="43"/>
      <c r="B5" s="21"/>
      <c r="C5" s="45"/>
      <c r="D5" s="45"/>
      <c r="E5" s="44"/>
      <c r="F5" s="132">
        <v>44586</v>
      </c>
      <c r="G5" s="132">
        <v>44614</v>
      </c>
      <c r="H5" s="132">
        <v>44642</v>
      </c>
      <c r="I5" s="132">
        <v>44677</v>
      </c>
      <c r="J5" s="132">
        <v>44712</v>
      </c>
      <c r="K5" s="132">
        <v>44740</v>
      </c>
      <c r="L5" s="132">
        <v>44754</v>
      </c>
      <c r="M5" s="132">
        <v>44768</v>
      </c>
      <c r="N5" s="132">
        <v>44803</v>
      </c>
      <c r="O5" s="132">
        <v>44831</v>
      </c>
      <c r="P5" s="132">
        <v>44859</v>
      </c>
      <c r="Q5" s="132">
        <v>44887</v>
      </c>
      <c r="R5" s="132">
        <v>44915</v>
      </c>
    </row>
    <row r="6" spans="1:18" ht="13.5" thickBot="1" x14ac:dyDescent="0.25">
      <c r="A6" s="108" t="s">
        <v>81</v>
      </c>
      <c r="B6" s="2">
        <f>COUNTIF(F6:W6,"&gt;0")</f>
        <v>8</v>
      </c>
      <c r="C6" s="2">
        <f>COUNTIF(F6:W6,"&lt;0")</f>
        <v>0</v>
      </c>
      <c r="D6" s="2">
        <f>COUNTIF(F6:W6,"0")</f>
        <v>3</v>
      </c>
      <c r="E6" s="62">
        <f>SUM(B6:D6)</f>
        <v>11</v>
      </c>
      <c r="F6" s="30">
        <v>5.0000000000000001E-3</v>
      </c>
      <c r="G6" s="30">
        <v>5.0000000000000001E-3</v>
      </c>
      <c r="H6" s="66"/>
      <c r="I6" s="66"/>
      <c r="J6" s="30">
        <v>5.0000000000000001E-3</v>
      </c>
      <c r="K6" s="30">
        <v>1.8500000000000003E-2</v>
      </c>
      <c r="L6" s="30">
        <v>0.02</v>
      </c>
      <c r="M6" s="30">
        <v>0.01</v>
      </c>
      <c r="N6" s="30">
        <v>0.01</v>
      </c>
      <c r="O6" s="30">
        <v>1.2500000000000001E-2</v>
      </c>
      <c r="P6" s="30">
        <v>0</v>
      </c>
      <c r="Q6" s="30">
        <v>0</v>
      </c>
      <c r="R6" s="30">
        <v>0</v>
      </c>
    </row>
    <row r="7" spans="1:18" ht="13.5" thickBot="1" x14ac:dyDescent="0.25">
      <c r="A7" s="2" t="s">
        <v>69</v>
      </c>
      <c r="B7" s="2">
        <f t="shared" ref="B7:B14" si="0">COUNTIF(F7:W7,"&gt;0")</f>
        <v>9</v>
      </c>
      <c r="C7" s="2">
        <f t="shared" ref="C7:C14" si="1">COUNTIF(F7:W7,"&lt;0")</f>
        <v>0</v>
      </c>
      <c r="D7" s="2">
        <f t="shared" ref="D7:D14" si="2">COUNTIF(F7:W7,"0")</f>
        <v>3</v>
      </c>
      <c r="E7" s="62">
        <f>SUM(B7:D7)</f>
        <v>12</v>
      </c>
      <c r="F7" s="30">
        <v>5.0000000000000001E-3</v>
      </c>
      <c r="G7" s="30">
        <v>5.0000000000000001E-3</v>
      </c>
      <c r="H7" s="30">
        <v>0.01</v>
      </c>
      <c r="I7" s="30">
        <v>0.01</v>
      </c>
      <c r="J7" s="66"/>
      <c r="K7" s="30">
        <v>1.8500000000000003E-2</v>
      </c>
      <c r="L7" s="30">
        <v>0.02</v>
      </c>
      <c r="M7" s="30">
        <v>0.01</v>
      </c>
      <c r="N7" s="30">
        <v>0.01</v>
      </c>
      <c r="O7" s="30">
        <v>1.2500000000000001E-2</v>
      </c>
      <c r="P7" s="30">
        <v>0</v>
      </c>
      <c r="Q7" s="30">
        <v>0</v>
      </c>
      <c r="R7" s="30">
        <v>0</v>
      </c>
    </row>
    <row r="8" spans="1:18" ht="13.5" thickBot="1" x14ac:dyDescent="0.25">
      <c r="A8" s="2" t="s">
        <v>76</v>
      </c>
      <c r="B8" s="2">
        <f t="shared" si="0"/>
        <v>10</v>
      </c>
      <c r="C8" s="2">
        <f t="shared" si="1"/>
        <v>0</v>
      </c>
      <c r="D8" s="2">
        <f t="shared" si="2"/>
        <v>3</v>
      </c>
      <c r="E8" s="62">
        <f>SUM(B8:D8)</f>
        <v>13</v>
      </c>
      <c r="F8" s="30">
        <v>5.0000000000000001E-3</v>
      </c>
      <c r="G8" s="30">
        <v>5.0000000000000001E-3</v>
      </c>
      <c r="H8" s="30">
        <v>0.01</v>
      </c>
      <c r="I8" s="30">
        <v>0.01</v>
      </c>
      <c r="J8" s="30">
        <v>5.0000000000000001E-3</v>
      </c>
      <c r="K8" s="30">
        <v>1.8500000000000003E-2</v>
      </c>
      <c r="L8" s="30">
        <v>0.02</v>
      </c>
      <c r="M8" s="30">
        <v>0.01</v>
      </c>
      <c r="N8" s="30">
        <v>0.01</v>
      </c>
      <c r="O8" s="30">
        <v>1.2500000000000001E-2</v>
      </c>
      <c r="P8" s="30">
        <v>0</v>
      </c>
      <c r="Q8" s="30">
        <v>0</v>
      </c>
      <c r="R8" s="30">
        <v>0</v>
      </c>
    </row>
    <row r="9" spans="1:18" ht="13.5" thickBot="1" x14ac:dyDescent="0.25">
      <c r="A9" s="2" t="s">
        <v>64</v>
      </c>
      <c r="B9" s="2">
        <f t="shared" si="0"/>
        <v>9</v>
      </c>
      <c r="C9" s="2">
        <f t="shared" si="1"/>
        <v>0</v>
      </c>
      <c r="D9" s="2">
        <f t="shared" si="2"/>
        <v>3</v>
      </c>
      <c r="E9" s="62">
        <f t="shared" ref="E9:E10" si="3">SUM(B9:D9)</f>
        <v>12</v>
      </c>
      <c r="F9" s="30">
        <v>5.0000000000000001E-3</v>
      </c>
      <c r="G9" s="30">
        <v>5.0000000000000001E-3</v>
      </c>
      <c r="H9" s="30">
        <v>0.01</v>
      </c>
      <c r="I9" s="30">
        <v>0.01</v>
      </c>
      <c r="J9" s="30">
        <v>5.0000000000000001E-3</v>
      </c>
      <c r="K9" s="30">
        <v>1.8500000000000003E-2</v>
      </c>
      <c r="L9" s="30">
        <v>0.02</v>
      </c>
      <c r="M9" s="30">
        <v>0.01</v>
      </c>
      <c r="N9" s="66"/>
      <c r="O9" s="30">
        <v>1.2500000000000001E-2</v>
      </c>
      <c r="P9" s="30">
        <v>0</v>
      </c>
      <c r="Q9" s="30">
        <v>0</v>
      </c>
      <c r="R9" s="30">
        <v>0</v>
      </c>
    </row>
    <row r="10" spans="1:18" ht="13.5" thickBot="1" x14ac:dyDescent="0.25">
      <c r="A10" s="107" t="s">
        <v>67</v>
      </c>
      <c r="B10" s="2">
        <f t="shared" si="0"/>
        <v>9</v>
      </c>
      <c r="C10" s="2">
        <f t="shared" si="1"/>
        <v>0</v>
      </c>
      <c r="D10" s="2">
        <f t="shared" si="2"/>
        <v>1</v>
      </c>
      <c r="E10" s="62">
        <f t="shared" si="3"/>
        <v>10</v>
      </c>
      <c r="F10" s="30">
        <v>5.0000000000000001E-3</v>
      </c>
      <c r="G10" s="30">
        <v>5.0000000000000001E-3</v>
      </c>
      <c r="H10" s="30">
        <v>0.01</v>
      </c>
      <c r="I10" s="30">
        <v>0.01</v>
      </c>
      <c r="J10" s="30">
        <v>5.0000000000000001E-3</v>
      </c>
      <c r="K10" s="30">
        <v>1.8500000000000003E-2</v>
      </c>
      <c r="L10" s="30">
        <v>0.02</v>
      </c>
      <c r="M10" s="66"/>
      <c r="N10" s="30">
        <v>0.01</v>
      </c>
      <c r="O10" s="30">
        <v>1.2500000000000001E-2</v>
      </c>
      <c r="P10" s="66"/>
      <c r="Q10" s="66"/>
      <c r="R10" s="30">
        <v>0</v>
      </c>
    </row>
    <row r="11" spans="1:18" ht="13.5" thickBot="1" x14ac:dyDescent="0.25">
      <c r="A11" s="107" t="s">
        <v>77</v>
      </c>
      <c r="B11" s="2">
        <f t="shared" si="0"/>
        <v>10</v>
      </c>
      <c r="C11" s="2">
        <f t="shared" si="1"/>
        <v>0</v>
      </c>
      <c r="D11" s="2">
        <f t="shared" si="2"/>
        <v>3</v>
      </c>
      <c r="E11" s="62">
        <f>SUM(B11:D11)</f>
        <v>13</v>
      </c>
      <c r="F11" s="30">
        <v>5.0000000000000001E-3</v>
      </c>
      <c r="G11" s="30">
        <v>5.0000000000000001E-3</v>
      </c>
      <c r="H11" s="30">
        <v>0.01</v>
      </c>
      <c r="I11" s="30">
        <v>0.01</v>
      </c>
      <c r="J11" s="30">
        <v>5.0000000000000001E-3</v>
      </c>
      <c r="K11" s="30">
        <v>1.8500000000000003E-2</v>
      </c>
      <c r="L11" s="30">
        <v>0.02</v>
      </c>
      <c r="M11" s="30">
        <v>0.01</v>
      </c>
      <c r="N11" s="30">
        <v>0.01</v>
      </c>
      <c r="O11" s="30">
        <v>1.2500000000000001E-2</v>
      </c>
      <c r="P11" s="30">
        <v>0</v>
      </c>
      <c r="Q11" s="30">
        <v>0</v>
      </c>
      <c r="R11" s="30">
        <v>0</v>
      </c>
    </row>
    <row r="12" spans="1:18" ht="13.5" thickBot="1" x14ac:dyDescent="0.25">
      <c r="A12" s="107" t="s">
        <v>79</v>
      </c>
      <c r="B12" s="2">
        <f t="shared" si="0"/>
        <v>9</v>
      </c>
      <c r="C12" s="2">
        <f t="shared" si="1"/>
        <v>0</v>
      </c>
      <c r="D12" s="2">
        <f t="shared" si="2"/>
        <v>3</v>
      </c>
      <c r="E12" s="62">
        <f>SUM(B12:D12)</f>
        <v>12</v>
      </c>
      <c r="F12" s="30">
        <v>5.0000000000000001E-3</v>
      </c>
      <c r="G12" s="30">
        <v>5.0000000000000001E-3</v>
      </c>
      <c r="H12" s="30">
        <v>0.01</v>
      </c>
      <c r="I12" s="30">
        <v>0.01</v>
      </c>
      <c r="J12" s="30">
        <v>5.0000000000000001E-3</v>
      </c>
      <c r="K12" s="30">
        <v>1.8500000000000003E-2</v>
      </c>
      <c r="L12" s="30">
        <v>0.02</v>
      </c>
      <c r="M12" s="30">
        <v>0.01</v>
      </c>
      <c r="N12" s="66"/>
      <c r="O12" s="30">
        <v>1.2500000000000001E-2</v>
      </c>
      <c r="P12" s="30">
        <v>0</v>
      </c>
      <c r="Q12" s="30">
        <v>0</v>
      </c>
      <c r="R12" s="30">
        <v>0</v>
      </c>
    </row>
    <row r="13" spans="1:18" ht="13.5" thickBot="1" x14ac:dyDescent="0.25">
      <c r="A13" s="107" t="s">
        <v>68</v>
      </c>
      <c r="B13" s="2">
        <f t="shared" si="0"/>
        <v>10</v>
      </c>
      <c r="C13" s="2">
        <f t="shared" si="1"/>
        <v>0</v>
      </c>
      <c r="D13" s="2">
        <f t="shared" si="2"/>
        <v>2</v>
      </c>
      <c r="E13" s="62">
        <f>SUM(B13:D13)</f>
        <v>12</v>
      </c>
      <c r="F13" s="30">
        <v>5.0000000000000001E-3</v>
      </c>
      <c r="G13" s="30">
        <v>5.0000000000000001E-3</v>
      </c>
      <c r="H13" s="30">
        <v>0.01</v>
      </c>
      <c r="I13" s="30">
        <v>0.01</v>
      </c>
      <c r="J13" s="30">
        <v>5.0000000000000001E-3</v>
      </c>
      <c r="K13" s="30">
        <v>1.8500000000000003E-2</v>
      </c>
      <c r="L13" s="30">
        <v>0.02</v>
      </c>
      <c r="M13" s="30">
        <v>0.01</v>
      </c>
      <c r="N13" s="30">
        <v>0.01</v>
      </c>
      <c r="O13" s="30">
        <v>1.2500000000000001E-2</v>
      </c>
      <c r="P13" s="30">
        <v>0</v>
      </c>
      <c r="Q13" s="30">
        <v>0</v>
      </c>
      <c r="R13" s="66"/>
    </row>
    <row r="14" spans="1:18" x14ac:dyDescent="0.2">
      <c r="A14" s="107" t="s">
        <v>80</v>
      </c>
      <c r="B14" s="2">
        <f t="shared" si="0"/>
        <v>10</v>
      </c>
      <c r="C14" s="2">
        <f t="shared" si="1"/>
        <v>0</v>
      </c>
      <c r="D14" s="2">
        <f t="shared" si="2"/>
        <v>3</v>
      </c>
      <c r="E14" s="62">
        <f>SUM(B14:D14)</f>
        <v>13</v>
      </c>
      <c r="F14" s="30">
        <v>5.0000000000000001E-3</v>
      </c>
      <c r="G14" s="30">
        <v>5.0000000000000001E-3</v>
      </c>
      <c r="H14" s="30">
        <v>0.01</v>
      </c>
      <c r="I14" s="30">
        <v>0.01</v>
      </c>
      <c r="J14" s="30">
        <v>5.0000000000000001E-3</v>
      </c>
      <c r="K14" s="30">
        <v>1.8500000000000003E-2</v>
      </c>
      <c r="L14" s="30">
        <v>0.02</v>
      </c>
      <c r="M14" s="30">
        <v>0.01</v>
      </c>
      <c r="N14" s="30">
        <v>0.01</v>
      </c>
      <c r="O14" s="30">
        <v>1.2500000000000001E-2</v>
      </c>
      <c r="P14" s="30">
        <v>0</v>
      </c>
      <c r="Q14" s="30">
        <v>0</v>
      </c>
      <c r="R14" s="30">
        <v>0</v>
      </c>
    </row>
    <row r="15" spans="1:18" x14ac:dyDescent="0.2">
      <c r="A15" s="32" t="s">
        <v>36</v>
      </c>
      <c r="B15" s="144"/>
      <c r="C15" s="145"/>
      <c r="D15" s="145"/>
      <c r="E15" s="145"/>
      <c r="F15" s="30">
        <v>5.0000000000000001E-3</v>
      </c>
      <c r="G15" s="30">
        <v>5.0000000000000001E-3</v>
      </c>
      <c r="H15" s="30">
        <v>0.01</v>
      </c>
      <c r="I15" s="30">
        <v>0.01</v>
      </c>
      <c r="J15" s="30">
        <v>5.0000000000000001E-3</v>
      </c>
      <c r="K15" s="30">
        <v>1.8500000000000003E-2</v>
      </c>
      <c r="L15" s="30">
        <v>0.02</v>
      </c>
      <c r="M15" s="30">
        <v>0.01</v>
      </c>
      <c r="N15" s="30">
        <v>0.01</v>
      </c>
      <c r="O15" s="30">
        <v>1.2500000000000001E-2</v>
      </c>
      <c r="P15" s="30">
        <v>0</v>
      </c>
      <c r="Q15" s="30">
        <v>0</v>
      </c>
      <c r="R15" s="30">
        <v>0</v>
      </c>
    </row>
    <row r="16" spans="1:18" x14ac:dyDescent="0.2">
      <c r="A16" s="1"/>
    </row>
    <row r="17" spans="1:3" ht="13.5" thickBot="1" x14ac:dyDescent="0.25">
      <c r="A17" s="48" t="s">
        <v>24</v>
      </c>
    </row>
    <row r="18" spans="1:3" ht="13.5" thickBot="1" x14ac:dyDescent="0.25">
      <c r="A18" s="52"/>
      <c r="B18" s="112" t="s">
        <v>34</v>
      </c>
      <c r="C18" s="53"/>
    </row>
    <row r="19" spans="1:3" ht="13.5" thickBot="1" x14ac:dyDescent="0.25">
      <c r="A19" s="49"/>
      <c r="C19" s="50"/>
    </row>
    <row r="20" spans="1:3" ht="13.5" thickBot="1" x14ac:dyDescent="0.25">
      <c r="A20" s="54"/>
      <c r="B20" s="112" t="s">
        <v>32</v>
      </c>
      <c r="C20" s="53"/>
    </row>
    <row r="21" spans="1:3" ht="13.5" thickBot="1" x14ac:dyDescent="0.25">
      <c r="A21" s="49"/>
      <c r="C21" s="50"/>
    </row>
    <row r="22" spans="1:3" ht="13.5" thickBot="1" x14ac:dyDescent="0.25">
      <c r="A22" s="55"/>
      <c r="B22" s="112" t="s">
        <v>33</v>
      </c>
      <c r="C22" s="53"/>
    </row>
    <row r="23" spans="1:3" ht="13.5" thickBot="1" x14ac:dyDescent="0.25">
      <c r="A23" s="56"/>
      <c r="C23" s="50"/>
    </row>
    <row r="24" spans="1:3" ht="42" customHeight="1" thickBot="1" x14ac:dyDescent="0.25">
      <c r="A24" s="64"/>
      <c r="B24" s="157" t="s">
        <v>35</v>
      </c>
      <c r="C24" s="156"/>
    </row>
    <row r="25" spans="1:3" ht="13.5" thickBot="1" x14ac:dyDescent="0.25">
      <c r="A25" s="49"/>
      <c r="C25" s="50"/>
    </row>
    <row r="26" spans="1:3" ht="60.75" customHeight="1" thickBot="1" x14ac:dyDescent="0.25">
      <c r="A26" s="66"/>
      <c r="B26" s="157" t="s">
        <v>65</v>
      </c>
      <c r="C26" s="156"/>
    </row>
  </sheetData>
  <mergeCells count="2">
    <mergeCell ref="B24:C24"/>
    <mergeCell ref="B26:C26"/>
  </mergeCells>
  <conditionalFormatting sqref="A24 A26">
    <cfRule type="cellIs" dxfId="164" priority="73" stopIfTrue="1" operator="equal">
      <formula>"n/a"</formula>
    </cfRule>
    <cfRule type="cellIs" dxfId="163" priority="74" stopIfTrue="1" operator="equal">
      <formula>0</formula>
    </cfRule>
    <cfRule type="cellIs" dxfId="162" priority="75" stopIfTrue="1" operator="lessThan">
      <formula>0</formula>
    </cfRule>
  </conditionalFormatting>
  <conditionalFormatting sqref="F6:G6 J6 M6:N8 K6:L15 F7:I7 F8:J15 M9 N10:N11 M11:M15 N13:N15">
    <cfRule type="cellIs" dxfId="161" priority="68" stopIfTrue="1" operator="equal">
      <formula>0</formula>
    </cfRule>
    <cfRule type="cellIs" dxfId="160" priority="69" stopIfTrue="1" operator="lessThan">
      <formula>0</formula>
    </cfRule>
  </conditionalFormatting>
  <conditionalFormatting sqref="F6:R15">
    <cfRule type="cellIs" dxfId="159" priority="1" stopIfTrue="1" operator="equal">
      <formula>"n/a"</formula>
    </cfRule>
  </conditionalFormatting>
  <conditionalFormatting sqref="H6:I6">
    <cfRule type="cellIs" dxfId="158" priority="47" stopIfTrue="1" operator="equal">
      <formula>0</formula>
    </cfRule>
    <cfRule type="cellIs" dxfId="157" priority="48" stopIfTrue="1" operator="lessThan">
      <formula>0</formula>
    </cfRule>
  </conditionalFormatting>
  <conditionalFormatting sqref="J7">
    <cfRule type="cellIs" dxfId="156" priority="44" stopIfTrue="1" operator="equal">
      <formula>0</formula>
    </cfRule>
    <cfRule type="cellIs" dxfId="155" priority="45" stopIfTrue="1" operator="lessThan">
      <formula>0</formula>
    </cfRule>
  </conditionalFormatting>
  <conditionalFormatting sqref="M10">
    <cfRule type="cellIs" dxfId="154" priority="41" stopIfTrue="1" operator="equal">
      <formula>0</formula>
    </cfRule>
    <cfRule type="cellIs" dxfId="153" priority="42" stopIfTrue="1" operator="lessThan">
      <formula>0</formula>
    </cfRule>
  </conditionalFormatting>
  <conditionalFormatting sqref="N9">
    <cfRule type="cellIs" dxfId="152" priority="38" stopIfTrue="1" operator="equal">
      <formula>0</formula>
    </cfRule>
    <cfRule type="cellIs" dxfId="151" priority="39" stopIfTrue="1" operator="lessThan">
      <formula>0</formula>
    </cfRule>
  </conditionalFormatting>
  <conditionalFormatting sqref="N12">
    <cfRule type="cellIs" dxfId="150" priority="35" stopIfTrue="1" operator="equal">
      <formula>0</formula>
    </cfRule>
    <cfRule type="cellIs" dxfId="149" priority="36" stopIfTrue="1" operator="lessThan">
      <formula>0</formula>
    </cfRule>
  </conditionalFormatting>
  <conditionalFormatting sqref="O6:O15">
    <cfRule type="cellIs" dxfId="148" priority="32" stopIfTrue="1" operator="equal">
      <formula>0</formula>
    </cfRule>
    <cfRule type="cellIs" dxfId="147" priority="33" stopIfTrue="1" operator="lessThan">
      <formula>0</formula>
    </cfRule>
  </conditionalFormatting>
  <conditionalFormatting sqref="P6:Q9">
    <cfRule type="cellIs" dxfId="146" priority="20" stopIfTrue="1" operator="equal">
      <formula>0</formula>
    </cfRule>
    <cfRule type="cellIs" dxfId="145" priority="21" stopIfTrue="1" operator="lessThan">
      <formula>0</formula>
    </cfRule>
  </conditionalFormatting>
  <conditionalFormatting sqref="P10:Q10">
    <cfRule type="cellIs" dxfId="144" priority="29" stopIfTrue="1" operator="equal">
      <formula>0</formula>
    </cfRule>
    <cfRule type="cellIs" dxfId="143" priority="30" stopIfTrue="1" operator="lessThan">
      <formula>0</formula>
    </cfRule>
  </conditionalFormatting>
  <conditionalFormatting sqref="P11:Q15">
    <cfRule type="cellIs" dxfId="142" priority="17" stopIfTrue="1" operator="equal">
      <formula>0</formula>
    </cfRule>
    <cfRule type="cellIs" dxfId="141" priority="18" stopIfTrue="1" operator="lessThan">
      <formula>0</formula>
    </cfRule>
  </conditionalFormatting>
  <conditionalFormatting sqref="R6:R12 R14:R15">
    <cfRule type="cellIs" dxfId="140" priority="5" stopIfTrue="1" operator="equal">
      <formula>0</formula>
    </cfRule>
    <cfRule type="cellIs" dxfId="139" priority="6" stopIfTrue="1" operator="lessThan">
      <formula>0</formula>
    </cfRule>
  </conditionalFormatting>
  <conditionalFormatting sqref="R13">
    <cfRule type="cellIs" dxfId="138" priority="2" stopIfTrue="1" operator="equal">
      <formula>0</formula>
    </cfRule>
    <cfRule type="cellIs" dxfId="137" priority="3" stopIfTrue="1" operator="lessThan">
      <formula>0</formula>
    </cfRule>
  </conditionalFormatting>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CFC2A-9EF5-430B-9501-697BC74F57A5}">
  <dimension ref="A1:Q28"/>
  <sheetViews>
    <sheetView topLeftCell="B1" workbookViewId="0">
      <selection activeCell="N6" sqref="N6"/>
    </sheetView>
  </sheetViews>
  <sheetFormatPr defaultRowHeight="12.75" x14ac:dyDescent="0.2"/>
  <cols>
    <col min="1" max="1" width="42.140625" bestFit="1" customWidth="1"/>
    <col min="2" max="2" width="24.140625" customWidth="1"/>
    <col min="3" max="3" width="15.28515625" bestFit="1" customWidth="1"/>
    <col min="4" max="4" width="16.42578125" bestFit="1" customWidth="1"/>
    <col min="5" max="5" width="15.7109375" bestFit="1" customWidth="1"/>
    <col min="6" max="15" width="10.140625" bestFit="1" customWidth="1"/>
    <col min="16" max="16" width="10.42578125" bestFit="1" customWidth="1"/>
    <col min="17" max="17" width="10.140625" bestFit="1" customWidth="1"/>
  </cols>
  <sheetData>
    <row r="1" spans="1:17" ht="48" customHeight="1" x14ac:dyDescent="0.25">
      <c r="A1" s="5" t="s">
        <v>54</v>
      </c>
    </row>
    <row r="2" spans="1:17" ht="15.75" x14ac:dyDescent="0.25">
      <c r="A2" s="146"/>
      <c r="B2" s="14" t="s">
        <v>13</v>
      </c>
      <c r="C2" s="18" t="s">
        <v>15</v>
      </c>
      <c r="D2" s="12" t="s">
        <v>15</v>
      </c>
      <c r="E2" s="27" t="s">
        <v>18</v>
      </c>
    </row>
    <row r="3" spans="1:17" ht="15.75" x14ac:dyDescent="0.25">
      <c r="A3" s="146"/>
      <c r="B3" s="15" t="s">
        <v>14</v>
      </c>
      <c r="C3" s="19" t="s">
        <v>16</v>
      </c>
      <c r="D3" s="11" t="s">
        <v>17</v>
      </c>
      <c r="E3" s="17" t="s">
        <v>19</v>
      </c>
    </row>
    <row r="4" spans="1:17" ht="15.75" x14ac:dyDescent="0.25">
      <c r="A4" s="147"/>
      <c r="B4" s="90" t="s">
        <v>39</v>
      </c>
      <c r="C4" s="19" t="s">
        <v>40</v>
      </c>
      <c r="D4" s="11" t="s">
        <v>41</v>
      </c>
      <c r="E4" s="17" t="s">
        <v>42</v>
      </c>
    </row>
    <row r="5" spans="1:17" ht="13.5" thickBot="1" x14ac:dyDescent="0.25">
      <c r="A5" s="43"/>
      <c r="B5" s="21"/>
      <c r="C5" s="45"/>
      <c r="D5" s="45"/>
      <c r="E5" s="44"/>
      <c r="F5" s="132">
        <v>44950</v>
      </c>
      <c r="G5" s="132">
        <v>44985</v>
      </c>
      <c r="H5" s="132">
        <v>45013</v>
      </c>
      <c r="I5" s="132">
        <v>45041</v>
      </c>
      <c r="J5" s="132">
        <v>45069</v>
      </c>
      <c r="K5" s="132">
        <v>45097</v>
      </c>
      <c r="L5" s="132">
        <v>45132</v>
      </c>
      <c r="M5" s="132">
        <v>45167</v>
      </c>
      <c r="N5" s="132">
        <v>45195</v>
      </c>
      <c r="O5" s="132">
        <v>45223</v>
      </c>
      <c r="P5" s="132">
        <v>45251</v>
      </c>
      <c r="Q5" s="132">
        <v>45279</v>
      </c>
    </row>
    <row r="6" spans="1:17" ht="13.5" thickBot="1" x14ac:dyDescent="0.25">
      <c r="A6" s="108" t="s">
        <v>83</v>
      </c>
      <c r="B6" s="2">
        <f>COUNTIF(F6:W6,"&gt;0")</f>
        <v>0</v>
      </c>
      <c r="C6" s="2">
        <f>COUNTIF(F6:W6,"&lt;0")</f>
        <v>3</v>
      </c>
      <c r="D6" s="2">
        <f>COUNTIF(F6:W6,"0")</f>
        <v>6</v>
      </c>
      <c r="E6" s="62">
        <f>SUM(B6:D6)</f>
        <v>9</v>
      </c>
      <c r="F6" s="64"/>
      <c r="G6" s="64"/>
      <c r="H6" s="64"/>
      <c r="I6" s="30">
        <v>0</v>
      </c>
      <c r="J6" s="30">
        <v>0</v>
      </c>
      <c r="K6" s="30">
        <v>0</v>
      </c>
      <c r="L6" s="30">
        <v>0</v>
      </c>
      <c r="M6" s="30">
        <v>0</v>
      </c>
      <c r="N6" s="30">
        <v>0</v>
      </c>
      <c r="O6" s="30">
        <v>-7.4999999999999997E-3</v>
      </c>
      <c r="P6" s="30">
        <v>-7.4999999999999997E-3</v>
      </c>
      <c r="Q6" s="30">
        <v>-7.4999999999999997E-3</v>
      </c>
    </row>
    <row r="7" spans="1:17" x14ac:dyDescent="0.2">
      <c r="A7" s="108" t="s">
        <v>81</v>
      </c>
      <c r="B7" s="2">
        <f t="shared" ref="B7:B16" si="0">COUNTIF(F7:W7,"&gt;0")</f>
        <v>0</v>
      </c>
      <c r="C7" s="2">
        <f t="shared" ref="C7:C16" si="1">COUNTIF(F7:W7,"&lt;0")</f>
        <v>3</v>
      </c>
      <c r="D7" s="2">
        <f t="shared" ref="D7:D16" si="2">COUNTIF(F7:W7,"0")</f>
        <v>9</v>
      </c>
      <c r="E7" s="62">
        <f>SUM(B7:D7)</f>
        <v>12</v>
      </c>
      <c r="F7" s="30">
        <v>0</v>
      </c>
      <c r="G7" s="30">
        <v>0</v>
      </c>
      <c r="H7" s="30">
        <v>0</v>
      </c>
      <c r="I7" s="30">
        <v>0</v>
      </c>
      <c r="J7" s="30">
        <v>0</v>
      </c>
      <c r="K7" s="30">
        <v>0</v>
      </c>
      <c r="L7" s="30">
        <v>0</v>
      </c>
      <c r="M7" s="30">
        <v>0</v>
      </c>
      <c r="N7" s="30">
        <v>0</v>
      </c>
      <c r="O7" s="30">
        <v>-7.4999999999999997E-3</v>
      </c>
      <c r="P7" s="30">
        <v>-7.4999999999999997E-3</v>
      </c>
      <c r="Q7" s="30">
        <v>-7.4999999999999997E-3</v>
      </c>
    </row>
    <row r="8" spans="1:17" ht="13.5" thickBot="1" x14ac:dyDescent="0.25">
      <c r="A8" s="2" t="s">
        <v>69</v>
      </c>
      <c r="B8" s="2">
        <f t="shared" si="0"/>
        <v>0</v>
      </c>
      <c r="C8" s="2">
        <f t="shared" si="1"/>
        <v>3</v>
      </c>
      <c r="D8" s="2">
        <f t="shared" si="2"/>
        <v>9</v>
      </c>
      <c r="E8" s="62">
        <f>SUM(B8:D8)</f>
        <v>12</v>
      </c>
      <c r="F8" s="30">
        <v>0</v>
      </c>
      <c r="G8" s="30">
        <v>0</v>
      </c>
      <c r="H8" s="30">
        <v>0</v>
      </c>
      <c r="I8" s="30">
        <v>0</v>
      </c>
      <c r="J8" s="30">
        <v>0</v>
      </c>
      <c r="K8" s="30">
        <v>0</v>
      </c>
      <c r="L8" s="30">
        <v>0</v>
      </c>
      <c r="M8" s="30">
        <v>0</v>
      </c>
      <c r="N8" s="30">
        <v>0</v>
      </c>
      <c r="O8" s="30">
        <v>-7.4999999999999997E-3</v>
      </c>
      <c r="P8" s="30">
        <v>-7.4999999999999997E-3</v>
      </c>
      <c r="Q8" s="30">
        <v>-7.4999999999999997E-3</v>
      </c>
    </row>
    <row r="9" spans="1:17" ht="13.5" thickBot="1" x14ac:dyDescent="0.25">
      <c r="A9" s="2" t="s">
        <v>76</v>
      </c>
      <c r="B9" s="2">
        <f t="shared" si="0"/>
        <v>0</v>
      </c>
      <c r="C9" s="2">
        <f t="shared" si="1"/>
        <v>3</v>
      </c>
      <c r="D9" s="2">
        <f t="shared" si="2"/>
        <v>8</v>
      </c>
      <c r="E9" s="62">
        <f>SUM(B9:D9)</f>
        <v>11</v>
      </c>
      <c r="F9" s="30">
        <v>0</v>
      </c>
      <c r="G9" s="30">
        <v>0</v>
      </c>
      <c r="H9" s="30">
        <v>0</v>
      </c>
      <c r="I9" s="30">
        <v>0</v>
      </c>
      <c r="J9" s="30">
        <v>0</v>
      </c>
      <c r="K9" s="30">
        <v>0</v>
      </c>
      <c r="L9" s="30">
        <v>0</v>
      </c>
      <c r="M9" s="66"/>
      <c r="N9" s="30">
        <v>0</v>
      </c>
      <c r="O9" s="30">
        <v>-7.4999999999999997E-3</v>
      </c>
      <c r="P9" s="30">
        <v>-7.4999999999999997E-3</v>
      </c>
      <c r="Q9" s="30">
        <v>-7.4999999999999997E-3</v>
      </c>
    </row>
    <row r="10" spans="1:17" ht="13.5" thickBot="1" x14ac:dyDescent="0.25">
      <c r="A10" s="2" t="s">
        <v>64</v>
      </c>
      <c r="B10" s="2">
        <f t="shared" si="0"/>
        <v>0</v>
      </c>
      <c r="C10" s="2">
        <f t="shared" si="1"/>
        <v>0</v>
      </c>
      <c r="D10" s="2">
        <f t="shared" si="2"/>
        <v>3</v>
      </c>
      <c r="E10" s="62">
        <f t="shared" ref="E10:E12" si="3">SUM(B10:D10)</f>
        <v>3</v>
      </c>
      <c r="F10" s="30">
        <v>0</v>
      </c>
      <c r="G10" s="30">
        <v>0</v>
      </c>
      <c r="H10" s="30">
        <v>0</v>
      </c>
      <c r="I10" s="64"/>
      <c r="J10" s="64"/>
      <c r="K10" s="64"/>
      <c r="L10" s="64"/>
      <c r="M10" s="64"/>
      <c r="N10" s="64"/>
      <c r="O10" s="64"/>
      <c r="P10" s="64"/>
      <c r="Q10" s="64"/>
    </row>
    <row r="11" spans="1:17" ht="13.5" thickBot="1" x14ac:dyDescent="0.25">
      <c r="A11" s="2" t="s">
        <v>82</v>
      </c>
      <c r="B11" s="2">
        <f t="shared" si="0"/>
        <v>0</v>
      </c>
      <c r="C11" s="2">
        <f t="shared" si="1"/>
        <v>3</v>
      </c>
      <c r="D11" s="2">
        <f t="shared" si="2"/>
        <v>7</v>
      </c>
      <c r="E11" s="62">
        <f t="shared" si="3"/>
        <v>10</v>
      </c>
      <c r="F11" s="64"/>
      <c r="G11" s="64"/>
      <c r="H11" s="30">
        <v>0</v>
      </c>
      <c r="I11" s="30">
        <v>0</v>
      </c>
      <c r="J11" s="30">
        <v>0</v>
      </c>
      <c r="K11" s="30">
        <v>0</v>
      </c>
      <c r="L11" s="30">
        <v>0</v>
      </c>
      <c r="M11" s="30">
        <v>0</v>
      </c>
      <c r="N11" s="30">
        <v>0</v>
      </c>
      <c r="O11" s="30">
        <v>-7.4999999999999997E-3</v>
      </c>
      <c r="P11" s="30">
        <v>-7.4999999999999997E-3</v>
      </c>
      <c r="Q11" s="30">
        <v>-7.4999999999999997E-3</v>
      </c>
    </row>
    <row r="12" spans="1:17" ht="13.5" thickBot="1" x14ac:dyDescent="0.25">
      <c r="A12" s="107" t="s">
        <v>67</v>
      </c>
      <c r="B12" s="2">
        <f t="shared" si="0"/>
        <v>0</v>
      </c>
      <c r="C12" s="2">
        <f t="shared" si="1"/>
        <v>3</v>
      </c>
      <c r="D12" s="2">
        <f t="shared" si="2"/>
        <v>7</v>
      </c>
      <c r="E12" s="62">
        <f t="shared" si="3"/>
        <v>10</v>
      </c>
      <c r="F12" s="30">
        <v>0</v>
      </c>
      <c r="G12" s="66"/>
      <c r="H12" s="66"/>
      <c r="I12" s="30">
        <v>0</v>
      </c>
      <c r="J12" s="30">
        <v>0</v>
      </c>
      <c r="K12" s="30">
        <v>0</v>
      </c>
      <c r="L12" s="30">
        <v>0</v>
      </c>
      <c r="M12" s="30">
        <v>0</v>
      </c>
      <c r="N12" s="30">
        <v>0</v>
      </c>
      <c r="O12" s="30">
        <v>-7.4999999999999997E-3</v>
      </c>
      <c r="P12" s="30">
        <v>-7.4999999999999997E-3</v>
      </c>
      <c r="Q12" s="30">
        <v>-7.4999999999999997E-3</v>
      </c>
    </row>
    <row r="13" spans="1:17" ht="13.5" thickBot="1" x14ac:dyDescent="0.25">
      <c r="A13" s="107" t="s">
        <v>77</v>
      </c>
      <c r="B13" s="2">
        <f t="shared" si="0"/>
        <v>0</v>
      </c>
      <c r="C13" s="2">
        <f t="shared" si="1"/>
        <v>0</v>
      </c>
      <c r="D13" s="2">
        <f t="shared" si="2"/>
        <v>2</v>
      </c>
      <c r="E13" s="62">
        <f>SUM(B13:D13)</f>
        <v>2</v>
      </c>
      <c r="F13" s="30">
        <v>0</v>
      </c>
      <c r="G13" s="30">
        <v>0</v>
      </c>
      <c r="H13" s="64"/>
      <c r="I13" s="64"/>
      <c r="J13" s="64"/>
      <c r="K13" s="64"/>
      <c r="L13" s="64"/>
      <c r="M13" s="64"/>
      <c r="N13" s="64"/>
      <c r="O13" s="64"/>
      <c r="P13" s="64"/>
      <c r="Q13" s="64"/>
    </row>
    <row r="14" spans="1:17" ht="13.5" thickBot="1" x14ac:dyDescent="0.25">
      <c r="A14" s="107" t="s">
        <v>79</v>
      </c>
      <c r="B14" s="2">
        <f t="shared" si="0"/>
        <v>0</v>
      </c>
      <c r="C14" s="2">
        <f t="shared" si="1"/>
        <v>3</v>
      </c>
      <c r="D14" s="2">
        <f t="shared" si="2"/>
        <v>7</v>
      </c>
      <c r="E14" s="62">
        <f>SUM(B14:D14)</f>
        <v>10</v>
      </c>
      <c r="F14" s="30">
        <v>0</v>
      </c>
      <c r="G14" s="66"/>
      <c r="H14" s="30">
        <v>0</v>
      </c>
      <c r="I14" s="30">
        <v>0</v>
      </c>
      <c r="J14" s="30">
        <v>0</v>
      </c>
      <c r="K14" s="30">
        <v>0</v>
      </c>
      <c r="L14" s="30">
        <v>0</v>
      </c>
      <c r="M14" s="66"/>
      <c r="N14" s="30">
        <v>0</v>
      </c>
      <c r="O14" s="30">
        <v>-7.4999999999999997E-3</v>
      </c>
      <c r="P14" s="30">
        <v>-7.4999999999999997E-3</v>
      </c>
      <c r="Q14" s="30">
        <v>-7.4999999999999997E-3</v>
      </c>
    </row>
    <row r="15" spans="1:17" ht="13.5" thickBot="1" x14ac:dyDescent="0.25">
      <c r="A15" s="107" t="s">
        <v>68</v>
      </c>
      <c r="B15" s="2">
        <f t="shared" si="0"/>
        <v>0</v>
      </c>
      <c r="C15" s="2">
        <f t="shared" si="1"/>
        <v>3</v>
      </c>
      <c r="D15" s="2">
        <f t="shared" si="2"/>
        <v>8</v>
      </c>
      <c r="E15" s="62">
        <f>SUM(B15:D15)</f>
        <v>11</v>
      </c>
      <c r="F15" s="30">
        <v>0</v>
      </c>
      <c r="G15" s="30">
        <v>0</v>
      </c>
      <c r="H15" s="30">
        <v>0</v>
      </c>
      <c r="I15" s="30">
        <v>0</v>
      </c>
      <c r="J15" s="66"/>
      <c r="K15" s="30">
        <v>0</v>
      </c>
      <c r="L15" s="30">
        <v>0</v>
      </c>
      <c r="M15" s="30">
        <v>0</v>
      </c>
      <c r="N15" s="30">
        <v>0</v>
      </c>
      <c r="O15" s="30">
        <v>-7.4999999999999997E-3</v>
      </c>
      <c r="P15" s="30">
        <v>-7.4999999999999997E-3</v>
      </c>
      <c r="Q15" s="30">
        <v>-7.4999999999999997E-3</v>
      </c>
    </row>
    <row r="16" spans="1:17" x14ac:dyDescent="0.2">
      <c r="A16" s="107" t="s">
        <v>80</v>
      </c>
      <c r="B16" s="2">
        <f t="shared" si="0"/>
        <v>0</v>
      </c>
      <c r="C16" s="2">
        <f t="shared" si="1"/>
        <v>3</v>
      </c>
      <c r="D16" s="2">
        <f t="shared" si="2"/>
        <v>9</v>
      </c>
      <c r="E16" s="62">
        <f>SUM(B16:D16)</f>
        <v>12</v>
      </c>
      <c r="F16" s="30">
        <v>0</v>
      </c>
      <c r="G16" s="30">
        <v>0</v>
      </c>
      <c r="H16" s="30">
        <v>0</v>
      </c>
      <c r="I16" s="30">
        <v>0</v>
      </c>
      <c r="J16" s="30">
        <v>0</v>
      </c>
      <c r="K16" s="30">
        <v>0</v>
      </c>
      <c r="L16" s="30">
        <v>0</v>
      </c>
      <c r="M16" s="30">
        <v>0</v>
      </c>
      <c r="N16" s="30">
        <v>0</v>
      </c>
      <c r="O16" s="30">
        <v>-7.4999999999999997E-3</v>
      </c>
      <c r="P16" s="30">
        <v>-7.4999999999999997E-3</v>
      </c>
      <c r="Q16" s="30">
        <v>-7.4999999999999997E-3</v>
      </c>
    </row>
    <row r="17" spans="1:17" x14ac:dyDescent="0.2">
      <c r="A17" s="32" t="s">
        <v>36</v>
      </c>
      <c r="B17" s="144"/>
      <c r="C17" s="145"/>
      <c r="D17" s="145"/>
      <c r="E17" s="145"/>
      <c r="F17" s="30">
        <v>0</v>
      </c>
      <c r="G17" s="30">
        <v>0</v>
      </c>
      <c r="H17" s="30">
        <v>0</v>
      </c>
      <c r="I17" s="30">
        <v>0</v>
      </c>
      <c r="J17" s="30">
        <v>0</v>
      </c>
      <c r="K17" s="30">
        <v>0</v>
      </c>
      <c r="L17" s="30">
        <v>0</v>
      </c>
      <c r="M17" s="30">
        <v>0</v>
      </c>
      <c r="N17" s="30">
        <v>0</v>
      </c>
      <c r="O17" s="30">
        <v>-7.4999999999999997E-3</v>
      </c>
      <c r="P17" s="30">
        <v>-7.4999999999999997E-3</v>
      </c>
      <c r="Q17" s="30">
        <v>-7.4999999999999997E-3</v>
      </c>
    </row>
    <row r="18" spans="1:17" x14ac:dyDescent="0.2">
      <c r="A18" s="1"/>
    </row>
    <row r="19" spans="1:17" ht="13.5" thickBot="1" x14ac:dyDescent="0.25">
      <c r="A19" s="48" t="s">
        <v>24</v>
      </c>
    </row>
    <row r="20" spans="1:17" ht="13.5" thickBot="1" x14ac:dyDescent="0.25">
      <c r="A20" s="52"/>
      <c r="B20" s="112" t="s">
        <v>34</v>
      </c>
      <c r="C20" s="53"/>
    </row>
    <row r="21" spans="1:17" ht="13.5" thickBot="1" x14ac:dyDescent="0.25">
      <c r="A21" s="49"/>
      <c r="C21" s="50"/>
    </row>
    <row r="22" spans="1:17" ht="13.5" thickBot="1" x14ac:dyDescent="0.25">
      <c r="A22" s="54"/>
      <c r="B22" s="112" t="s">
        <v>32</v>
      </c>
      <c r="C22" s="53"/>
    </row>
    <row r="23" spans="1:17" ht="13.5" thickBot="1" x14ac:dyDescent="0.25">
      <c r="A23" s="49"/>
      <c r="C23" s="50"/>
    </row>
    <row r="24" spans="1:17" ht="13.5" thickBot="1" x14ac:dyDescent="0.25">
      <c r="A24" s="55"/>
      <c r="B24" s="112" t="s">
        <v>33</v>
      </c>
      <c r="C24" s="53"/>
    </row>
    <row r="25" spans="1:17" ht="13.5" thickBot="1" x14ac:dyDescent="0.25">
      <c r="A25" s="56"/>
      <c r="C25" s="50"/>
    </row>
    <row r="26" spans="1:17" ht="42" customHeight="1" thickBot="1" x14ac:dyDescent="0.25">
      <c r="A26" s="64"/>
      <c r="B26" s="157" t="s">
        <v>35</v>
      </c>
      <c r="C26" s="156"/>
    </row>
    <row r="27" spans="1:17" ht="13.5" thickBot="1" x14ac:dyDescent="0.25">
      <c r="A27" s="49"/>
      <c r="C27" s="50"/>
    </row>
    <row r="28" spans="1:17" ht="60.75" customHeight="1" thickBot="1" x14ac:dyDescent="0.25">
      <c r="A28" s="66"/>
      <c r="B28" s="157" t="s">
        <v>65</v>
      </c>
      <c r="C28" s="156"/>
    </row>
  </sheetData>
  <mergeCells count="2">
    <mergeCell ref="B26:C26"/>
    <mergeCell ref="B28:C28"/>
  </mergeCells>
  <conditionalFormatting sqref="A26 A28">
    <cfRule type="cellIs" dxfId="136" priority="106" stopIfTrue="1" operator="equal">
      <formula>"n/a"</formula>
    </cfRule>
    <cfRule type="cellIs" dxfId="135" priority="107" stopIfTrue="1" operator="equal">
      <formula>0</formula>
    </cfRule>
    <cfRule type="cellIs" dxfId="134" priority="108" stopIfTrue="1" operator="lessThan">
      <formula>0</formula>
    </cfRule>
  </conditionalFormatting>
  <conditionalFormatting sqref="F7:G10 F12">
    <cfRule type="cellIs" dxfId="133" priority="80" stopIfTrue="1" operator="equal">
      <formula>0</formula>
    </cfRule>
    <cfRule type="cellIs" dxfId="132" priority="81" stopIfTrue="1" operator="lessThan">
      <formula>0</formula>
    </cfRule>
  </conditionalFormatting>
  <conditionalFormatting sqref="F11:G11">
    <cfRule type="cellIs" dxfId="131" priority="50" stopIfTrue="1" operator="equal">
      <formula>0</formula>
    </cfRule>
    <cfRule type="cellIs" dxfId="130" priority="51" stopIfTrue="1" operator="lessThan">
      <formula>0</formula>
    </cfRule>
  </conditionalFormatting>
  <conditionalFormatting sqref="F13:G13 F14 F15:G17">
    <cfRule type="cellIs" dxfId="129" priority="77" stopIfTrue="1" operator="equal">
      <formula>0</formula>
    </cfRule>
    <cfRule type="cellIs" dxfId="128" priority="78" stopIfTrue="1" operator="lessThan">
      <formula>0</formula>
    </cfRule>
  </conditionalFormatting>
  <conditionalFormatting sqref="F6:H6">
    <cfRule type="cellIs" dxfId="127" priority="35" stopIfTrue="1" operator="equal">
      <formula>0</formula>
    </cfRule>
    <cfRule type="cellIs" dxfId="126" priority="36" stopIfTrue="1" operator="lessThan">
      <formula>0</formula>
    </cfRule>
  </conditionalFormatting>
  <conditionalFormatting sqref="F6:M17">
    <cfRule type="cellIs" dxfId="125" priority="19" stopIfTrue="1" operator="equal">
      <formula>"n/a"</formula>
    </cfRule>
  </conditionalFormatting>
  <conditionalFormatting sqref="G14">
    <cfRule type="cellIs" dxfId="124" priority="59" stopIfTrue="1" operator="equal">
      <formula>0</formula>
    </cfRule>
    <cfRule type="cellIs" dxfId="123" priority="60" stopIfTrue="1" operator="lessThan">
      <formula>0</formula>
    </cfRule>
  </conditionalFormatting>
  <conditionalFormatting sqref="G12:H12">
    <cfRule type="cellIs" dxfId="122" priority="56" stopIfTrue="1" operator="equal">
      <formula>0</formula>
    </cfRule>
    <cfRule type="cellIs" dxfId="121" priority="57" stopIfTrue="1" operator="lessThan">
      <formula>0</formula>
    </cfRule>
  </conditionalFormatting>
  <conditionalFormatting sqref="H7:H11 H14:H17">
    <cfRule type="cellIs" dxfId="120" priority="47" stopIfTrue="1" operator="equal">
      <formula>0</formula>
    </cfRule>
    <cfRule type="cellIs" dxfId="119" priority="48" stopIfTrue="1" operator="lessThan">
      <formula>0</formula>
    </cfRule>
  </conditionalFormatting>
  <conditionalFormatting sqref="H13:Q13">
    <cfRule type="cellIs" dxfId="118" priority="44" stopIfTrue="1" operator="equal">
      <formula>0</formula>
    </cfRule>
    <cfRule type="cellIs" dxfId="117" priority="45" stopIfTrue="1" operator="lessThan">
      <formula>0</formula>
    </cfRule>
  </conditionalFormatting>
  <conditionalFormatting sqref="I6:M9">
    <cfRule type="cellIs" dxfId="116" priority="29" stopIfTrue="1" operator="equal">
      <formula>0</formula>
    </cfRule>
    <cfRule type="cellIs" dxfId="115" priority="30" stopIfTrue="1" operator="lessThan">
      <formula>0</formula>
    </cfRule>
  </conditionalFormatting>
  <conditionalFormatting sqref="I10:N10">
    <cfRule type="cellIs" dxfId="114" priority="26" stopIfTrue="1" operator="equal">
      <formula>0</formula>
    </cfRule>
    <cfRule type="cellIs" dxfId="113" priority="27" stopIfTrue="1" operator="lessThan">
      <formula>0</formula>
    </cfRule>
  </conditionalFormatting>
  <conditionalFormatting sqref="I11:N12 I14:N14 I15 I16:N17">
    <cfRule type="cellIs" dxfId="112" priority="32" stopIfTrue="1" operator="equal">
      <formula>0</formula>
    </cfRule>
    <cfRule type="cellIs" dxfId="111" priority="33" stopIfTrue="1" operator="lessThan">
      <formula>0</formula>
    </cfRule>
  </conditionalFormatting>
  <conditionalFormatting sqref="J15">
    <cfRule type="cellIs" dxfId="110" priority="23" stopIfTrue="1" operator="equal">
      <formula>0</formula>
    </cfRule>
    <cfRule type="cellIs" dxfId="109" priority="24" stopIfTrue="1" operator="lessThan">
      <formula>0</formula>
    </cfRule>
  </conditionalFormatting>
  <conditionalFormatting sqref="K15:N15">
    <cfRule type="cellIs" dxfId="108" priority="20" stopIfTrue="1" operator="equal">
      <formula>0</formula>
    </cfRule>
    <cfRule type="cellIs" dxfId="107" priority="21" stopIfTrue="1" operator="lessThan">
      <formula>0</formula>
    </cfRule>
  </conditionalFormatting>
  <conditionalFormatting sqref="M9:N9">
    <cfRule type="cellIs" dxfId="106" priority="17" stopIfTrue="1" operator="equal">
      <formula>0</formula>
    </cfRule>
    <cfRule type="cellIs" dxfId="105" priority="18" stopIfTrue="1" operator="lessThan">
      <formula>0</formula>
    </cfRule>
  </conditionalFormatting>
  <conditionalFormatting sqref="M14:N14">
    <cfRule type="cellIs" dxfId="104" priority="15" stopIfTrue="1" operator="equal">
      <formula>0</formula>
    </cfRule>
    <cfRule type="cellIs" dxfId="103" priority="16" stopIfTrue="1" operator="lessThan">
      <formula>0</formula>
    </cfRule>
  </conditionalFormatting>
  <conditionalFormatting sqref="N6:N9">
    <cfRule type="cellIs" dxfId="102" priority="13" stopIfTrue="1" operator="equal">
      <formula>0</formula>
    </cfRule>
    <cfRule type="cellIs" dxfId="101" priority="14" stopIfTrue="1" operator="lessThan">
      <formula>0</formula>
    </cfRule>
  </conditionalFormatting>
  <conditionalFormatting sqref="N6:N17">
    <cfRule type="cellIs" dxfId="100" priority="12" stopIfTrue="1" operator="equal">
      <formula>"n/a"</formula>
    </cfRule>
  </conditionalFormatting>
  <conditionalFormatting sqref="N14">
    <cfRule type="cellIs" dxfId="99" priority="10" stopIfTrue="1" operator="equal">
      <formula>0</formula>
    </cfRule>
    <cfRule type="cellIs" dxfId="98" priority="11" stopIfTrue="1" operator="lessThan">
      <formula>0</formula>
    </cfRule>
  </conditionalFormatting>
  <conditionalFormatting sqref="O6:P9 Q6:Q17 O11:P12 O14:P17">
    <cfRule type="cellIs" dxfId="97" priority="7" stopIfTrue="1" operator="lessThan">
      <formula>0</formula>
    </cfRule>
  </conditionalFormatting>
  <conditionalFormatting sqref="O6:Q17">
    <cfRule type="cellIs" dxfId="96" priority="1" stopIfTrue="1" operator="equal">
      <formula>"n/a"</formula>
    </cfRule>
  </conditionalFormatting>
  <conditionalFormatting sqref="O10:Q10">
    <cfRule type="cellIs" dxfId="95" priority="2" stopIfTrue="1" operator="equal">
      <formula>0</formula>
    </cfRule>
    <cfRule type="cellIs" dxfId="94" priority="3" stopIfTrue="1" operator="lessThan">
      <formula>0</formula>
    </cfRule>
  </conditionalFormatting>
  <conditionalFormatting sqref="Q6:Q17 O6:P9 O11:P12 O14:P17">
    <cfRule type="cellIs" dxfId="93" priority="6" stopIfTrue="1" operator="equal">
      <formula>0</formula>
    </cfRule>
  </conditionalFormatting>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6C70B-00E8-4E5A-B051-9379655D9502}">
  <dimension ref="A1:Q26"/>
  <sheetViews>
    <sheetView zoomScale="80" zoomScaleNormal="80" workbookViewId="0">
      <selection activeCell="Q15" sqref="Q15"/>
    </sheetView>
  </sheetViews>
  <sheetFormatPr defaultRowHeight="12.75" x14ac:dyDescent="0.2"/>
  <cols>
    <col min="1" max="1" width="42.140625" bestFit="1" customWidth="1"/>
    <col min="2" max="2" width="24.140625" customWidth="1"/>
    <col min="3" max="3" width="15.28515625" bestFit="1" customWidth="1"/>
    <col min="4" max="4" width="16.42578125" bestFit="1" customWidth="1"/>
    <col min="5" max="5" width="15.7109375" bestFit="1" customWidth="1"/>
    <col min="6" max="15" width="10.140625" bestFit="1" customWidth="1"/>
    <col min="16" max="16" width="10.42578125" bestFit="1" customWidth="1"/>
    <col min="17" max="17" width="10.140625" bestFit="1" customWidth="1"/>
  </cols>
  <sheetData>
    <row r="1" spans="1:17" ht="48" customHeight="1" x14ac:dyDescent="0.25">
      <c r="A1" s="5" t="s">
        <v>54</v>
      </c>
    </row>
    <row r="2" spans="1:17" ht="15.75" x14ac:dyDescent="0.25">
      <c r="A2" s="146"/>
      <c r="B2" s="14" t="s">
        <v>13</v>
      </c>
      <c r="C2" s="18" t="s">
        <v>15</v>
      </c>
      <c r="D2" s="12" t="s">
        <v>15</v>
      </c>
      <c r="E2" s="27" t="s">
        <v>18</v>
      </c>
    </row>
    <row r="3" spans="1:17" ht="15.75" x14ac:dyDescent="0.25">
      <c r="A3" s="146"/>
      <c r="B3" s="15" t="s">
        <v>14</v>
      </c>
      <c r="C3" s="19" t="s">
        <v>16</v>
      </c>
      <c r="D3" s="11" t="s">
        <v>17</v>
      </c>
      <c r="E3" s="17" t="s">
        <v>19</v>
      </c>
    </row>
    <row r="4" spans="1:17" ht="15.75" x14ac:dyDescent="0.25">
      <c r="A4" s="147"/>
      <c r="B4" s="90" t="s">
        <v>39</v>
      </c>
      <c r="C4" s="19" t="s">
        <v>40</v>
      </c>
      <c r="D4" s="11" t="s">
        <v>41</v>
      </c>
      <c r="E4" s="17" t="s">
        <v>42</v>
      </c>
    </row>
    <row r="5" spans="1:17" ht="13.5" thickBot="1" x14ac:dyDescent="0.25">
      <c r="A5" s="43"/>
      <c r="B5" s="21"/>
      <c r="C5" s="45"/>
      <c r="D5" s="45"/>
      <c r="E5" s="44"/>
      <c r="F5" s="132">
        <v>45321</v>
      </c>
      <c r="G5" s="132">
        <v>45345</v>
      </c>
      <c r="H5" s="132">
        <v>45377</v>
      </c>
      <c r="I5" s="132">
        <v>45405</v>
      </c>
      <c r="J5" s="132">
        <v>45433</v>
      </c>
      <c r="K5" s="132">
        <v>45461</v>
      </c>
      <c r="L5" s="132">
        <v>45496</v>
      </c>
      <c r="M5" s="132">
        <v>45531</v>
      </c>
      <c r="N5" s="132">
        <v>45559</v>
      </c>
      <c r="O5" s="132">
        <v>45587</v>
      </c>
      <c r="P5" s="132">
        <v>45615</v>
      </c>
      <c r="Q5" s="132">
        <v>45643</v>
      </c>
    </row>
    <row r="6" spans="1:17" ht="13.5" thickBot="1" x14ac:dyDescent="0.25">
      <c r="A6" s="108" t="s">
        <v>83</v>
      </c>
      <c r="B6" s="2">
        <f>COUNTIF(F6:W6,"&gt;0")</f>
        <v>0</v>
      </c>
      <c r="C6" s="2">
        <f>COUNTIF(F6:W6,"&lt;0")</f>
        <v>7</v>
      </c>
      <c r="D6" s="2">
        <f>COUNTIF(F6:W6,"0")</f>
        <v>4</v>
      </c>
      <c r="E6" s="62">
        <f>SUM(B6:D6)</f>
        <v>11</v>
      </c>
      <c r="F6" s="30">
        <v>-7.4999999999999997E-3</v>
      </c>
      <c r="G6" s="30">
        <v>-0.01</v>
      </c>
      <c r="H6" s="30">
        <v>-7.4999999999999997E-3</v>
      </c>
      <c r="I6" s="30">
        <v>-5.0000000000000001E-3</v>
      </c>
      <c r="J6" s="30">
        <v>-5.0000000000000001E-3</v>
      </c>
      <c r="K6" s="30">
        <v>-2.5000000000000001E-3</v>
      </c>
      <c r="L6" s="30">
        <v>-2.5000000000000001E-3</v>
      </c>
      <c r="M6" s="30">
        <v>0</v>
      </c>
      <c r="N6" s="66"/>
      <c r="O6" s="30">
        <v>0</v>
      </c>
      <c r="P6" s="30">
        <v>0</v>
      </c>
      <c r="Q6" s="30">
        <v>0</v>
      </c>
    </row>
    <row r="7" spans="1:17" ht="13.5" thickBot="1" x14ac:dyDescent="0.25">
      <c r="A7" s="108" t="s">
        <v>81</v>
      </c>
      <c r="B7" s="2">
        <f t="shared" ref="B7:B14" si="0">COUNTIF(F7:W7,"&gt;0")</f>
        <v>0</v>
      </c>
      <c r="C7" s="2">
        <f t="shared" ref="C7:C14" si="1">COUNTIF(F7:W7,"&lt;0")</f>
        <v>8</v>
      </c>
      <c r="D7" s="2">
        <f t="shared" ref="D7:D14" si="2">COUNTIF(F7:W7,"0")</f>
        <v>4</v>
      </c>
      <c r="E7" s="62">
        <f>SUM(B7:D7)</f>
        <v>12</v>
      </c>
      <c r="F7" s="30">
        <v>-7.4999999999999997E-3</v>
      </c>
      <c r="G7" s="30">
        <v>-0.01</v>
      </c>
      <c r="H7" s="30">
        <v>-7.4999999999999997E-3</v>
      </c>
      <c r="I7" s="30">
        <v>-5.0000000000000001E-3</v>
      </c>
      <c r="J7" s="30">
        <v>-5.0000000000000001E-3</v>
      </c>
      <c r="K7" s="30">
        <v>-2.5000000000000001E-3</v>
      </c>
      <c r="L7" s="30">
        <v>-2.5000000000000001E-3</v>
      </c>
      <c r="M7" s="30">
        <v>0</v>
      </c>
      <c r="N7" s="30">
        <v>-2.5000000000000001E-3</v>
      </c>
      <c r="O7" s="30">
        <v>0</v>
      </c>
      <c r="P7" s="30">
        <v>0</v>
      </c>
      <c r="Q7" s="30">
        <v>0</v>
      </c>
    </row>
    <row r="8" spans="1:17" ht="13.5" thickBot="1" x14ac:dyDescent="0.25">
      <c r="A8" s="2" t="s">
        <v>69</v>
      </c>
      <c r="B8" s="2">
        <f t="shared" si="0"/>
        <v>0</v>
      </c>
      <c r="C8" s="2">
        <f t="shared" si="1"/>
        <v>8</v>
      </c>
      <c r="D8" s="2">
        <f t="shared" si="2"/>
        <v>3</v>
      </c>
      <c r="E8" s="62">
        <f>SUM(B8:D8)</f>
        <v>11</v>
      </c>
      <c r="F8" s="30">
        <v>-7.4999999999999997E-3</v>
      </c>
      <c r="G8" s="30">
        <v>-0.01</v>
      </c>
      <c r="H8" s="30">
        <v>-7.4999999999999997E-3</v>
      </c>
      <c r="I8" s="30">
        <v>-5.0000000000000001E-3</v>
      </c>
      <c r="J8" s="30">
        <v>-5.0000000000000001E-3</v>
      </c>
      <c r="K8" s="30">
        <v>-2.5000000000000001E-3</v>
      </c>
      <c r="L8" s="30">
        <v>-2.5000000000000001E-3</v>
      </c>
      <c r="M8" s="66"/>
      <c r="N8" s="30">
        <v>-2.5000000000000001E-3</v>
      </c>
      <c r="O8" s="30">
        <v>0</v>
      </c>
      <c r="P8" s="30">
        <v>0</v>
      </c>
      <c r="Q8" s="30">
        <v>0</v>
      </c>
    </row>
    <row r="9" spans="1:17" x14ac:dyDescent="0.2">
      <c r="A9" s="2" t="s">
        <v>76</v>
      </c>
      <c r="B9" s="2">
        <f t="shared" si="0"/>
        <v>0</v>
      </c>
      <c r="C9" s="2">
        <f t="shared" si="1"/>
        <v>8</v>
      </c>
      <c r="D9" s="2">
        <f t="shared" si="2"/>
        <v>4</v>
      </c>
      <c r="E9" s="62">
        <f>SUM(B9:D9)</f>
        <v>12</v>
      </c>
      <c r="F9" s="30">
        <v>-7.4999999999999997E-3</v>
      </c>
      <c r="G9" s="30">
        <v>-7.4999999999999997E-3</v>
      </c>
      <c r="H9" s="30">
        <v>-7.4999999999999997E-3</v>
      </c>
      <c r="I9" s="30">
        <v>-5.0000000000000001E-3</v>
      </c>
      <c r="J9" s="30">
        <v>-5.0000000000000001E-3</v>
      </c>
      <c r="K9" s="30">
        <v>-2.5000000000000001E-3</v>
      </c>
      <c r="L9" s="30">
        <v>-2.5000000000000001E-3</v>
      </c>
      <c r="M9" s="30">
        <v>0</v>
      </c>
      <c r="N9" s="30">
        <v>-2.5000000000000001E-3</v>
      </c>
      <c r="O9" s="30">
        <v>0</v>
      </c>
      <c r="P9" s="30">
        <v>0</v>
      </c>
      <c r="Q9" s="30">
        <v>0</v>
      </c>
    </row>
    <row r="10" spans="1:17" x14ac:dyDescent="0.2">
      <c r="A10" s="2" t="s">
        <v>82</v>
      </c>
      <c r="B10" s="2">
        <f t="shared" si="0"/>
        <v>0</v>
      </c>
      <c r="C10" s="2">
        <f t="shared" si="1"/>
        <v>8</v>
      </c>
      <c r="D10" s="2">
        <f t="shared" si="2"/>
        <v>4</v>
      </c>
      <c r="E10" s="62">
        <f t="shared" ref="E10:E11" si="3">SUM(B10:D10)</f>
        <v>12</v>
      </c>
      <c r="F10" s="30">
        <v>-0.01</v>
      </c>
      <c r="G10" s="30">
        <v>-0.01</v>
      </c>
      <c r="H10" s="30">
        <v>-7.4999999999999997E-3</v>
      </c>
      <c r="I10" s="30">
        <v>-5.0000000000000001E-3</v>
      </c>
      <c r="J10" s="30">
        <v>-5.0000000000000001E-3</v>
      </c>
      <c r="K10" s="30">
        <v>-2.5000000000000001E-3</v>
      </c>
      <c r="L10" s="30">
        <v>-2.5000000000000001E-3</v>
      </c>
      <c r="M10" s="30">
        <v>0</v>
      </c>
      <c r="N10" s="30">
        <v>-2.5000000000000001E-3</v>
      </c>
      <c r="O10" s="30">
        <v>0</v>
      </c>
      <c r="P10" s="30">
        <v>0</v>
      </c>
      <c r="Q10" s="30">
        <v>0</v>
      </c>
    </row>
    <row r="11" spans="1:17" ht="13.5" thickBot="1" x14ac:dyDescent="0.25">
      <c r="A11" s="107" t="s">
        <v>67</v>
      </c>
      <c r="B11" s="2">
        <f t="shared" si="0"/>
        <v>0</v>
      </c>
      <c r="C11" s="2">
        <f t="shared" si="1"/>
        <v>8</v>
      </c>
      <c r="D11" s="2">
        <f t="shared" si="2"/>
        <v>4</v>
      </c>
      <c r="E11" s="62">
        <f t="shared" si="3"/>
        <v>12</v>
      </c>
      <c r="F11" s="30">
        <v>-7.4999999999999997E-3</v>
      </c>
      <c r="G11" s="30">
        <v>-0.01</v>
      </c>
      <c r="H11" s="30">
        <v>-7.4999999999999997E-3</v>
      </c>
      <c r="I11" s="30">
        <v>-5.0000000000000001E-3</v>
      </c>
      <c r="J11" s="30">
        <v>-5.0000000000000001E-3</v>
      </c>
      <c r="K11" s="30">
        <v>-2.5000000000000001E-3</v>
      </c>
      <c r="L11" s="30">
        <v>-2.5000000000000001E-3</v>
      </c>
      <c r="M11" s="30">
        <v>0</v>
      </c>
      <c r="N11" s="30">
        <v>-2.5000000000000001E-3</v>
      </c>
      <c r="O11" s="30">
        <v>0</v>
      </c>
      <c r="P11" s="30">
        <v>0</v>
      </c>
      <c r="Q11" s="30">
        <v>0</v>
      </c>
    </row>
    <row r="12" spans="1:17" ht="13.5" thickBot="1" x14ac:dyDescent="0.25">
      <c r="A12" s="107" t="s">
        <v>79</v>
      </c>
      <c r="B12" s="2">
        <f t="shared" si="0"/>
        <v>0</v>
      </c>
      <c r="C12" s="2">
        <f t="shared" si="1"/>
        <v>10</v>
      </c>
      <c r="D12" s="2">
        <f t="shared" si="2"/>
        <v>1</v>
      </c>
      <c r="E12" s="62">
        <f>SUM(B12:D12)</f>
        <v>11</v>
      </c>
      <c r="F12" s="30">
        <v>-0.01</v>
      </c>
      <c r="G12" s="30">
        <v>-0.01</v>
      </c>
      <c r="H12" s="30">
        <v>-7.4999999999999997E-3</v>
      </c>
      <c r="I12" s="30">
        <v>-5.0000000000000001E-3</v>
      </c>
      <c r="J12" s="30">
        <v>-5.0000000000000001E-3</v>
      </c>
      <c r="K12" s="30">
        <v>-2.5000000000000001E-3</v>
      </c>
      <c r="L12" s="30">
        <v>-2.5000000000000001E-3</v>
      </c>
      <c r="M12" s="66"/>
      <c r="N12" s="30">
        <v>-2.5000000000000001E-3</v>
      </c>
      <c r="O12" s="30">
        <v>0</v>
      </c>
      <c r="P12" s="30">
        <v>-2.5000000000000001E-3</v>
      </c>
      <c r="Q12" s="30">
        <v>-2.5000000000000001E-3</v>
      </c>
    </row>
    <row r="13" spans="1:17" ht="13.5" thickBot="1" x14ac:dyDescent="0.25">
      <c r="A13" s="107" t="s">
        <v>68</v>
      </c>
      <c r="B13" s="2">
        <f t="shared" si="0"/>
        <v>0</v>
      </c>
      <c r="C13" s="2">
        <f t="shared" si="1"/>
        <v>7</v>
      </c>
      <c r="D13" s="2">
        <f t="shared" si="2"/>
        <v>4</v>
      </c>
      <c r="E13" s="62">
        <f>SUM(B13:D13)</f>
        <v>11</v>
      </c>
      <c r="F13" s="30">
        <v>-7.4999999999999997E-3</v>
      </c>
      <c r="G13" s="30">
        <v>-7.4999999999999997E-3</v>
      </c>
      <c r="H13" s="30">
        <v>-7.4999999999999997E-3</v>
      </c>
      <c r="I13" s="30">
        <v>-5.0000000000000001E-3</v>
      </c>
      <c r="J13" s="66"/>
      <c r="K13" s="30">
        <v>-2.5000000000000001E-3</v>
      </c>
      <c r="L13" s="30">
        <v>-2.5000000000000001E-3</v>
      </c>
      <c r="M13" s="30">
        <v>0</v>
      </c>
      <c r="N13" s="30">
        <v>-2.5000000000000001E-3</v>
      </c>
      <c r="O13" s="30">
        <v>0</v>
      </c>
      <c r="P13" s="30">
        <v>0</v>
      </c>
      <c r="Q13" s="30">
        <v>0</v>
      </c>
    </row>
    <row r="14" spans="1:17" ht="13.5" thickBot="1" x14ac:dyDescent="0.25">
      <c r="A14" s="107" t="s">
        <v>80</v>
      </c>
      <c r="B14" s="2">
        <f t="shared" si="0"/>
        <v>0</v>
      </c>
      <c r="C14" s="2">
        <f t="shared" si="1"/>
        <v>8</v>
      </c>
      <c r="D14" s="2">
        <f t="shared" si="2"/>
        <v>3</v>
      </c>
      <c r="E14" s="62">
        <f>SUM(B14:D14)</f>
        <v>11</v>
      </c>
      <c r="F14" s="30">
        <v>-7.4999999999999997E-3</v>
      </c>
      <c r="G14" s="30">
        <v>-0.01</v>
      </c>
      <c r="H14" s="30">
        <v>-7.4999999999999997E-3</v>
      </c>
      <c r="I14" s="30">
        <v>-5.0000000000000001E-3</v>
      </c>
      <c r="J14" s="30">
        <v>-5.0000000000000001E-3</v>
      </c>
      <c r="K14" s="30">
        <v>-2.5000000000000001E-3</v>
      </c>
      <c r="L14" s="30">
        <v>-2.5000000000000001E-3</v>
      </c>
      <c r="M14" s="30">
        <v>0</v>
      </c>
      <c r="N14" s="30">
        <v>-2.5000000000000001E-3</v>
      </c>
      <c r="O14" s="66"/>
      <c r="P14" s="30">
        <v>0</v>
      </c>
      <c r="Q14" s="30">
        <v>0</v>
      </c>
    </row>
    <row r="15" spans="1:17" x14ac:dyDescent="0.2">
      <c r="A15" s="32" t="s">
        <v>36</v>
      </c>
      <c r="B15" s="144"/>
      <c r="C15" s="145"/>
      <c r="D15" s="145"/>
      <c r="E15" s="145"/>
      <c r="F15" s="30">
        <v>-7.4999999999999997E-3</v>
      </c>
      <c r="G15" s="30">
        <v>-0.01</v>
      </c>
      <c r="H15" s="30">
        <v>-7.4999999999999997E-3</v>
      </c>
      <c r="I15" s="30">
        <v>-5.0000000000000001E-3</v>
      </c>
      <c r="J15" s="30">
        <v>-5.0000000000000001E-3</v>
      </c>
      <c r="K15" s="30">
        <v>-2.5000000000000001E-3</v>
      </c>
      <c r="L15" s="30">
        <v>-2.5000000000000001E-3</v>
      </c>
      <c r="M15" s="30">
        <v>0</v>
      </c>
      <c r="N15" s="30">
        <v>-2.5000000000000001E-3</v>
      </c>
      <c r="O15" s="30">
        <v>0</v>
      </c>
      <c r="P15" s="30">
        <v>0</v>
      </c>
      <c r="Q15" s="30">
        <v>0</v>
      </c>
    </row>
    <row r="16" spans="1:17" x14ac:dyDescent="0.2">
      <c r="A16" s="1"/>
    </row>
    <row r="17" spans="1:3" ht="13.5" thickBot="1" x14ac:dyDescent="0.25">
      <c r="A17" s="48" t="s">
        <v>24</v>
      </c>
    </row>
    <row r="18" spans="1:3" ht="13.5" thickBot="1" x14ac:dyDescent="0.25">
      <c r="A18" s="52"/>
      <c r="B18" s="112" t="s">
        <v>34</v>
      </c>
      <c r="C18" s="152"/>
    </row>
    <row r="19" spans="1:3" ht="13.5" thickBot="1" x14ac:dyDescent="0.25">
      <c r="A19" s="49"/>
      <c r="C19" s="50"/>
    </row>
    <row r="20" spans="1:3" ht="13.5" thickBot="1" x14ac:dyDescent="0.25">
      <c r="A20" s="54"/>
      <c r="B20" s="112" t="s">
        <v>32</v>
      </c>
      <c r="C20" s="152"/>
    </row>
    <row r="21" spans="1:3" ht="13.5" thickBot="1" x14ac:dyDescent="0.25">
      <c r="A21" s="49"/>
      <c r="C21" s="50"/>
    </row>
    <row r="22" spans="1:3" ht="13.5" thickBot="1" x14ac:dyDescent="0.25">
      <c r="A22" s="55"/>
      <c r="B22" s="112" t="s">
        <v>33</v>
      </c>
      <c r="C22" s="152"/>
    </row>
    <row r="23" spans="1:3" ht="13.5" thickBot="1" x14ac:dyDescent="0.25">
      <c r="A23" s="56"/>
      <c r="C23" s="50"/>
    </row>
    <row r="24" spans="1:3" ht="42" customHeight="1" thickBot="1" x14ac:dyDescent="0.25">
      <c r="A24" s="64"/>
      <c r="B24" s="157" t="s">
        <v>35</v>
      </c>
      <c r="C24" s="156"/>
    </row>
    <row r="25" spans="1:3" ht="13.5" thickBot="1" x14ac:dyDescent="0.25">
      <c r="A25" s="49"/>
      <c r="C25" s="50"/>
    </row>
    <row r="26" spans="1:3" ht="60.75" customHeight="1" thickBot="1" x14ac:dyDescent="0.25">
      <c r="A26" s="66"/>
      <c r="B26" s="157" t="s">
        <v>65</v>
      </c>
      <c r="C26" s="156"/>
    </row>
  </sheetData>
  <mergeCells count="2">
    <mergeCell ref="B24:C24"/>
    <mergeCell ref="B26:C26"/>
  </mergeCells>
  <conditionalFormatting sqref="A24 A26">
    <cfRule type="cellIs" dxfId="92" priority="209" stopIfTrue="1" operator="equal">
      <formula>"n/a"</formula>
    </cfRule>
    <cfRule type="cellIs" dxfId="91" priority="210" stopIfTrue="1" operator="equal">
      <formula>0</formula>
    </cfRule>
    <cfRule type="cellIs" dxfId="90" priority="211" stopIfTrue="1" operator="lessThan">
      <formula>0</formula>
    </cfRule>
  </conditionalFormatting>
  <conditionalFormatting sqref="F6:F10">
    <cfRule type="cellIs" dxfId="89" priority="193" stopIfTrue="1" operator="equal">
      <formula>0</formula>
    </cfRule>
    <cfRule type="cellIs" dxfId="88" priority="194" stopIfTrue="1" operator="lessThan">
      <formula>0</formula>
    </cfRule>
  </conditionalFormatting>
  <conditionalFormatting sqref="F6:F12">
    <cfRule type="cellIs" dxfId="87" priority="207" stopIfTrue="1" operator="equal">
      <formula>0</formula>
    </cfRule>
    <cfRule type="cellIs" dxfId="86" priority="208" stopIfTrue="1" operator="lessThan">
      <formula>0</formula>
    </cfRule>
  </conditionalFormatting>
  <conditionalFormatting sqref="F6:F15">
    <cfRule type="cellIs" dxfId="85" priority="182" stopIfTrue="1" operator="equal">
      <formula>"n/a"</formula>
    </cfRule>
  </conditionalFormatting>
  <conditionalFormatting sqref="F11:F12">
    <cfRule type="cellIs" dxfId="84" priority="157" stopIfTrue="1" operator="lessThan">
      <formula>0</formula>
    </cfRule>
  </conditionalFormatting>
  <conditionalFormatting sqref="F11:F14">
    <cfRule type="cellIs" dxfId="83" priority="156" stopIfTrue="1" operator="equal">
      <formula>0</formula>
    </cfRule>
  </conditionalFormatting>
  <conditionalFormatting sqref="F12:F15">
    <cfRule type="cellIs" dxfId="82" priority="205" stopIfTrue="1" operator="equal">
      <formula>0</formula>
    </cfRule>
    <cfRule type="cellIs" dxfId="81" priority="206" stopIfTrue="1" operator="lessThan">
      <formula>0</formula>
    </cfRule>
  </conditionalFormatting>
  <conditionalFormatting sqref="F13">
    <cfRule type="cellIs" dxfId="80" priority="164" stopIfTrue="1" operator="equal">
      <formula>0</formula>
    </cfRule>
    <cfRule type="cellIs" dxfId="79" priority="165" stopIfTrue="1" operator="lessThan">
      <formula>0</formula>
    </cfRule>
  </conditionalFormatting>
  <conditionalFormatting sqref="F13:F14">
    <cfRule type="cellIs" dxfId="78" priority="161" stopIfTrue="1" operator="lessThan">
      <formula>0</formula>
    </cfRule>
  </conditionalFormatting>
  <conditionalFormatting sqref="F14">
    <cfRule type="cellIs" dxfId="77" priority="159" stopIfTrue="1" operator="lessThan">
      <formula>0</formula>
    </cfRule>
    <cfRule type="cellIs" dxfId="76" priority="160" stopIfTrue="1" operator="equal">
      <formula>0</formula>
    </cfRule>
  </conditionalFormatting>
  <conditionalFormatting sqref="G7:G14">
    <cfRule type="cellIs" dxfId="75" priority="132" stopIfTrue="1" operator="equal">
      <formula>0</formula>
    </cfRule>
  </conditionalFormatting>
  <conditionalFormatting sqref="G9">
    <cfRule type="cellIs" dxfId="74" priority="154" stopIfTrue="1" operator="equal">
      <formula>0</formula>
    </cfRule>
    <cfRule type="cellIs" dxfId="73" priority="155" stopIfTrue="1" operator="lessThan">
      <formula>0</formula>
    </cfRule>
  </conditionalFormatting>
  <conditionalFormatting sqref="G10:G12">
    <cfRule type="cellIs" dxfId="72" priority="138" stopIfTrue="1" operator="lessThan">
      <formula>0</formula>
    </cfRule>
    <cfRule type="cellIs" dxfId="71" priority="139" stopIfTrue="1" operator="equal">
      <formula>0</formula>
    </cfRule>
  </conditionalFormatting>
  <conditionalFormatting sqref="G10:G13">
    <cfRule type="cellIs" dxfId="70" priority="140" stopIfTrue="1" operator="lessThan">
      <formula>0</formula>
    </cfRule>
  </conditionalFormatting>
  <conditionalFormatting sqref="G13">
    <cfRule type="cellIs" dxfId="69" priority="149" stopIfTrue="1" operator="equal">
      <formula>0</formula>
    </cfRule>
    <cfRule type="cellIs" dxfId="68" priority="150" stopIfTrue="1" operator="lessThan">
      <formula>0</formula>
    </cfRule>
  </conditionalFormatting>
  <conditionalFormatting sqref="G14">
    <cfRule type="cellIs" dxfId="67" priority="133" stopIfTrue="1" operator="lessThan">
      <formula>0</formula>
    </cfRule>
  </conditionalFormatting>
  <conditionalFormatting sqref="G14:G15">
    <cfRule type="cellIs" dxfId="66" priority="134" stopIfTrue="1" operator="equal">
      <formula>0</formula>
    </cfRule>
    <cfRule type="cellIs" dxfId="65" priority="135" stopIfTrue="1" operator="lessThan">
      <formula>0</formula>
    </cfRule>
  </conditionalFormatting>
  <conditionalFormatting sqref="G6:K6 L6:L15 G7:G8 J7:J12 H7:I15 K7:K15 J14:J15">
    <cfRule type="cellIs" dxfId="64" priority="144" stopIfTrue="1" operator="equal">
      <formula>0</formula>
    </cfRule>
  </conditionalFormatting>
  <conditionalFormatting sqref="G6:K6 L6:L15 G7:G8">
    <cfRule type="cellIs" dxfId="63" priority="143" stopIfTrue="1" operator="lessThan">
      <formula>0</formula>
    </cfRule>
  </conditionalFormatting>
  <conditionalFormatting sqref="G6:K6 L6:L15 G7:G9 J7:J12 H7:I15 K7:K15 J14:J15">
    <cfRule type="cellIs" dxfId="62" priority="145" stopIfTrue="1" operator="lessThan">
      <formula>0</formula>
    </cfRule>
  </conditionalFormatting>
  <conditionalFormatting sqref="G6:K6 L6:L15">
    <cfRule type="cellIs" dxfId="61" priority="142" stopIfTrue="1" operator="equal">
      <formula>0</formula>
    </cfRule>
  </conditionalFormatting>
  <conditionalFormatting sqref="G6:Q15">
    <cfRule type="cellIs" dxfId="60" priority="1" stopIfTrue="1" operator="equal">
      <formula>"n/a"</formula>
    </cfRule>
  </conditionalFormatting>
  <conditionalFormatting sqref="H7:K15">
    <cfRule type="cellIs" dxfId="59" priority="129" stopIfTrue="1" operator="equal">
      <formula>0</formula>
    </cfRule>
    <cfRule type="cellIs" dxfId="58" priority="130" stopIfTrue="1" operator="lessThan">
      <formula>0</formula>
    </cfRule>
  </conditionalFormatting>
  <conditionalFormatting sqref="M6:M7">
    <cfRule type="cellIs" dxfId="57" priority="120" stopIfTrue="1" operator="equal">
      <formula>0</formula>
    </cfRule>
    <cfRule type="cellIs" dxfId="56" priority="121" stopIfTrue="1" operator="lessThan">
      <formula>0</formula>
    </cfRule>
  </conditionalFormatting>
  <conditionalFormatting sqref="M8">
    <cfRule type="cellIs" dxfId="55" priority="126" stopIfTrue="1" operator="equal">
      <formula>0</formula>
    </cfRule>
    <cfRule type="cellIs" dxfId="54" priority="127" stopIfTrue="1" operator="lessThan">
      <formula>0</formula>
    </cfRule>
  </conditionalFormatting>
  <conditionalFormatting sqref="M9:M11">
    <cfRule type="cellIs" dxfId="53" priority="117" stopIfTrue="1" operator="equal">
      <formula>0</formula>
    </cfRule>
    <cfRule type="cellIs" dxfId="52" priority="118" stopIfTrue="1" operator="lessThan">
      <formula>0</formula>
    </cfRule>
  </conditionalFormatting>
  <conditionalFormatting sqref="M12">
    <cfRule type="cellIs" dxfId="51" priority="123" stopIfTrue="1" operator="equal">
      <formula>0</formula>
    </cfRule>
    <cfRule type="cellIs" dxfId="50" priority="124" stopIfTrue="1" operator="lessThan">
      <formula>0</formula>
    </cfRule>
  </conditionalFormatting>
  <conditionalFormatting sqref="M13:M15">
    <cfRule type="cellIs" dxfId="49" priority="21" stopIfTrue="1" operator="equal">
      <formula>0</formula>
    </cfRule>
  </conditionalFormatting>
  <conditionalFormatting sqref="M15">
    <cfRule type="cellIs" dxfId="48" priority="22" stopIfTrue="1" operator="lessThan">
      <formula>0</formula>
    </cfRule>
  </conditionalFormatting>
  <conditionalFormatting sqref="M13:N14">
    <cfRule type="cellIs" dxfId="47" priority="59" stopIfTrue="1" operator="lessThan">
      <formula>0</formula>
    </cfRule>
  </conditionalFormatting>
  <conditionalFormatting sqref="N6:N7">
    <cfRule type="cellIs" dxfId="46" priority="94" stopIfTrue="1" operator="lessThan">
      <formula>0</formula>
    </cfRule>
  </conditionalFormatting>
  <conditionalFormatting sqref="N6:N15">
    <cfRule type="cellIs" dxfId="45" priority="51" stopIfTrue="1" operator="equal">
      <formula>0</formula>
    </cfRule>
  </conditionalFormatting>
  <conditionalFormatting sqref="N7">
    <cfRule type="cellIs" dxfId="44" priority="93" stopIfTrue="1" operator="equal">
      <formula>0</formula>
    </cfRule>
  </conditionalFormatting>
  <conditionalFormatting sqref="N7:N8">
    <cfRule type="cellIs" dxfId="43" priority="89" stopIfTrue="1" operator="lessThan">
      <formula>0</formula>
    </cfRule>
  </conditionalFormatting>
  <conditionalFormatting sqref="N8">
    <cfRule type="cellIs" dxfId="42" priority="88" stopIfTrue="1" operator="equal">
      <formula>0</formula>
    </cfRule>
  </conditionalFormatting>
  <conditionalFormatting sqref="N8:N9">
    <cfRule type="cellIs" dxfId="41" priority="84" stopIfTrue="1" operator="lessThan">
      <formula>0</formula>
    </cfRule>
  </conditionalFormatting>
  <conditionalFormatting sqref="N9">
    <cfRule type="cellIs" dxfId="40" priority="83" stopIfTrue="1" operator="equal">
      <formula>0</formula>
    </cfRule>
  </conditionalFormatting>
  <conditionalFormatting sqref="N9:N10">
    <cfRule type="cellIs" dxfId="39" priority="79" stopIfTrue="1" operator="lessThan">
      <formula>0</formula>
    </cfRule>
  </conditionalFormatting>
  <conditionalFormatting sqref="N10">
    <cfRule type="cellIs" dxfId="38" priority="78" stopIfTrue="1" operator="equal">
      <formula>0</formula>
    </cfRule>
  </conditionalFormatting>
  <conditionalFormatting sqref="N10:N11">
    <cfRule type="cellIs" dxfId="37" priority="74" stopIfTrue="1" operator="lessThan">
      <formula>0</formula>
    </cfRule>
  </conditionalFormatting>
  <conditionalFormatting sqref="N11">
    <cfRule type="cellIs" dxfId="36" priority="73" stopIfTrue="1" operator="equal">
      <formula>0</formula>
    </cfRule>
  </conditionalFormatting>
  <conditionalFormatting sqref="N11:N12">
    <cfRule type="cellIs" dxfId="35" priority="69" stopIfTrue="1" operator="lessThan">
      <formula>0</formula>
    </cfRule>
  </conditionalFormatting>
  <conditionalFormatting sqref="N12">
    <cfRule type="cellIs" dxfId="34" priority="68" stopIfTrue="1" operator="equal">
      <formula>0</formula>
    </cfRule>
  </conditionalFormatting>
  <conditionalFormatting sqref="N12:N13">
    <cfRule type="cellIs" dxfId="33" priority="64" stopIfTrue="1" operator="lessThan">
      <formula>0</formula>
    </cfRule>
  </conditionalFormatting>
  <conditionalFormatting sqref="N13">
    <cfRule type="cellIs" dxfId="32" priority="63" stopIfTrue="1" operator="equal">
      <formula>0</formula>
    </cfRule>
  </conditionalFormatting>
  <conditionalFormatting sqref="N14">
    <cfRule type="cellIs" dxfId="31" priority="58" stopIfTrue="1" operator="equal">
      <formula>0</formula>
    </cfRule>
  </conditionalFormatting>
  <conditionalFormatting sqref="N14:N15">
    <cfRule type="cellIs" dxfId="30" priority="54" stopIfTrue="1" operator="lessThan">
      <formula>0</formula>
    </cfRule>
  </conditionalFormatting>
  <conditionalFormatting sqref="N15">
    <cfRule type="cellIs" dxfId="29" priority="52" stopIfTrue="1" operator="lessThan">
      <formula>0</formula>
    </cfRule>
    <cfRule type="cellIs" dxfId="28" priority="53" stopIfTrue="1" operator="equal">
      <formula>0</formula>
    </cfRule>
  </conditionalFormatting>
  <conditionalFormatting sqref="O14">
    <cfRule type="cellIs" dxfId="27" priority="15" stopIfTrue="1" operator="equal">
      <formula>0</formula>
    </cfRule>
    <cfRule type="cellIs" dxfId="26" priority="16" stopIfTrue="1" operator="lessThan">
      <formula>0</formula>
    </cfRule>
  </conditionalFormatting>
  <conditionalFormatting sqref="O6:Q13">
    <cfRule type="cellIs" dxfId="25" priority="4" stopIfTrue="1" operator="equal">
      <formula>0</formula>
    </cfRule>
    <cfRule type="cellIs" dxfId="24" priority="5" stopIfTrue="1" operator="lessThan">
      <formula>0</formula>
    </cfRule>
  </conditionalFormatting>
  <conditionalFormatting sqref="O15:Q15">
    <cfRule type="cellIs" dxfId="23" priority="18" stopIfTrue="1" operator="equal">
      <formula>0</formula>
    </cfRule>
    <cfRule type="cellIs" dxfId="22" priority="19" stopIfTrue="1" operator="lessThan">
      <formula>0</formula>
    </cfRule>
  </conditionalFormatting>
  <conditionalFormatting sqref="P12:Q12">
    <cfRule type="cellIs" dxfId="21" priority="2" stopIfTrue="1" operator="equal">
      <formula>0</formula>
    </cfRule>
    <cfRule type="cellIs" dxfId="20" priority="3" stopIfTrue="1" operator="lessThan">
      <formula>0</formula>
    </cfRule>
  </conditionalFormatting>
  <conditionalFormatting sqref="P14:Q14">
    <cfRule type="cellIs" dxfId="19" priority="7" stopIfTrue="1" operator="equal">
      <formula>0</formula>
    </cfRule>
    <cfRule type="cellIs" dxfId="18" priority="8" stopIfTrue="1" operator="lessThan">
      <formula>0</formula>
    </cfRule>
  </conditionalFormatting>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C9B34-F031-4C7B-884C-A9780326119F}">
  <dimension ref="A1:I29"/>
  <sheetViews>
    <sheetView zoomScale="130" zoomScaleNormal="130" workbookViewId="0">
      <selection activeCell="I17" sqref="I17"/>
    </sheetView>
  </sheetViews>
  <sheetFormatPr defaultRowHeight="12.75" x14ac:dyDescent="0.2"/>
  <cols>
    <col min="1" max="1" width="42.140625" bestFit="1" customWidth="1"/>
    <col min="2" max="2" width="24.140625" customWidth="1"/>
    <col min="3" max="3" width="15.28515625" bestFit="1" customWidth="1"/>
    <col min="4" max="4" width="16.42578125" bestFit="1" customWidth="1"/>
    <col min="5" max="5" width="15.7109375" bestFit="1" customWidth="1"/>
    <col min="6" max="7" width="10.85546875" bestFit="1" customWidth="1"/>
    <col min="8" max="9" width="10.140625" bestFit="1" customWidth="1"/>
  </cols>
  <sheetData>
    <row r="1" spans="1:9" ht="48" customHeight="1" x14ac:dyDescent="0.25">
      <c r="A1" s="5" t="s">
        <v>54</v>
      </c>
    </row>
    <row r="2" spans="1:9" ht="15.75" x14ac:dyDescent="0.25">
      <c r="A2" s="146"/>
      <c r="B2" s="14" t="s">
        <v>13</v>
      </c>
      <c r="C2" s="18" t="s">
        <v>15</v>
      </c>
      <c r="D2" s="12" t="s">
        <v>15</v>
      </c>
      <c r="E2" s="27" t="s">
        <v>18</v>
      </c>
    </row>
    <row r="3" spans="1:9" ht="15.75" x14ac:dyDescent="0.25">
      <c r="A3" s="146"/>
      <c r="B3" s="15" t="s">
        <v>14</v>
      </c>
      <c r="C3" s="19" t="s">
        <v>16</v>
      </c>
      <c r="D3" s="11" t="s">
        <v>17</v>
      </c>
      <c r="E3" s="17" t="s">
        <v>19</v>
      </c>
    </row>
    <row r="4" spans="1:9" ht="15.75" x14ac:dyDescent="0.25">
      <c r="A4" s="147"/>
      <c r="B4" s="90" t="s">
        <v>39</v>
      </c>
      <c r="C4" s="19" t="s">
        <v>40</v>
      </c>
      <c r="D4" s="11" t="s">
        <v>41</v>
      </c>
      <c r="E4" s="17" t="s">
        <v>42</v>
      </c>
    </row>
    <row r="5" spans="1:9" x14ac:dyDescent="0.2">
      <c r="A5" s="43"/>
      <c r="B5" s="21"/>
      <c r="C5" s="45"/>
      <c r="D5" s="45"/>
      <c r="E5" s="44"/>
      <c r="F5" s="132">
        <v>45685</v>
      </c>
      <c r="G5" s="132">
        <v>45713</v>
      </c>
      <c r="H5" s="132">
        <v>45741</v>
      </c>
      <c r="I5" s="132">
        <v>45776</v>
      </c>
    </row>
    <row r="6" spans="1:9" x14ac:dyDescent="0.2">
      <c r="A6" s="108" t="s">
        <v>83</v>
      </c>
      <c r="B6" s="2">
        <f t="shared" ref="B6:B17" si="0">COUNTIF(F6:L6,"&gt;0")</f>
        <v>0</v>
      </c>
      <c r="C6" s="2">
        <f t="shared" ref="C6:C17" si="1">COUNTIF(F6:L6,"&lt;0")</f>
        <v>0</v>
      </c>
      <c r="D6" s="2">
        <f t="shared" ref="D6:D17" si="2">COUNTIF(F6:L6,"0")</f>
        <v>4</v>
      </c>
      <c r="E6" s="62">
        <f>SUM(B6:D6)</f>
        <v>4</v>
      </c>
      <c r="F6" s="30">
        <v>0</v>
      </c>
      <c r="G6" s="30">
        <v>0</v>
      </c>
      <c r="H6" s="30">
        <v>0</v>
      </c>
      <c r="I6" s="30">
        <v>0</v>
      </c>
    </row>
    <row r="7" spans="1:9" x14ac:dyDescent="0.2">
      <c r="A7" s="108" t="s">
        <v>81</v>
      </c>
      <c r="B7" s="2">
        <f t="shared" si="0"/>
        <v>0</v>
      </c>
      <c r="C7" s="2">
        <f t="shared" si="1"/>
        <v>0</v>
      </c>
      <c r="D7" s="2">
        <f t="shared" si="2"/>
        <v>4</v>
      </c>
      <c r="E7" s="62">
        <f>SUM(B7:D7)</f>
        <v>4</v>
      </c>
      <c r="F7" s="30">
        <v>0</v>
      </c>
      <c r="G7" s="30">
        <v>0</v>
      </c>
      <c r="H7" s="30">
        <v>0</v>
      </c>
      <c r="I7" s="30">
        <v>0</v>
      </c>
    </row>
    <row r="8" spans="1:9" x14ac:dyDescent="0.2">
      <c r="A8" s="2" t="s">
        <v>69</v>
      </c>
      <c r="B8" s="2">
        <f t="shared" si="0"/>
        <v>0</v>
      </c>
      <c r="C8" s="2">
        <f t="shared" si="1"/>
        <v>0</v>
      </c>
      <c r="D8" s="2">
        <f t="shared" si="2"/>
        <v>4</v>
      </c>
      <c r="E8" s="62">
        <f>SUM(B8:D8)</f>
        <v>4</v>
      </c>
      <c r="F8" s="30">
        <v>0</v>
      </c>
      <c r="G8" s="30">
        <v>0</v>
      </c>
      <c r="H8" s="30">
        <v>0</v>
      </c>
      <c r="I8" s="30">
        <v>0</v>
      </c>
    </row>
    <row r="9" spans="1:9" x14ac:dyDescent="0.2">
      <c r="A9" s="2" t="s">
        <v>76</v>
      </c>
      <c r="B9" s="2">
        <f t="shared" si="0"/>
        <v>0</v>
      </c>
      <c r="C9" s="2">
        <f t="shared" si="1"/>
        <v>0</v>
      </c>
      <c r="D9" s="2">
        <f t="shared" si="2"/>
        <v>4</v>
      </c>
      <c r="E9" s="62">
        <f>SUM(B9:D9)</f>
        <v>4</v>
      </c>
      <c r="F9" s="30">
        <v>0</v>
      </c>
      <c r="G9" s="30">
        <v>0</v>
      </c>
      <c r="H9" s="30">
        <v>0</v>
      </c>
      <c r="I9" s="30">
        <v>0</v>
      </c>
    </row>
    <row r="10" spans="1:9" ht="13.5" thickBot="1" x14ac:dyDescent="0.25">
      <c r="A10" s="2" t="s">
        <v>82</v>
      </c>
      <c r="B10" s="2">
        <f t="shared" si="0"/>
        <v>0</v>
      </c>
      <c r="C10" s="2">
        <f t="shared" si="1"/>
        <v>0</v>
      </c>
      <c r="D10" s="2">
        <f t="shared" si="2"/>
        <v>4</v>
      </c>
      <c r="E10" s="62">
        <f t="shared" ref="E10:E12" si="3">SUM(B10:D10)</f>
        <v>4</v>
      </c>
      <c r="F10" s="30">
        <v>0</v>
      </c>
      <c r="G10" s="30">
        <v>0</v>
      </c>
      <c r="H10" s="30">
        <v>0</v>
      </c>
      <c r="I10" s="30">
        <v>0</v>
      </c>
    </row>
    <row r="11" spans="1:9" ht="13.5" thickBot="1" x14ac:dyDescent="0.25">
      <c r="A11" s="2" t="s">
        <v>86</v>
      </c>
      <c r="B11" s="2"/>
      <c r="C11" s="2"/>
      <c r="D11" s="2"/>
      <c r="E11" s="62"/>
      <c r="F11" s="64"/>
      <c r="G11" s="64"/>
      <c r="H11" s="64"/>
      <c r="I11" s="30">
        <v>0</v>
      </c>
    </row>
    <row r="12" spans="1:9" ht="13.5" thickBot="1" x14ac:dyDescent="0.25">
      <c r="A12" s="107" t="s">
        <v>67</v>
      </c>
      <c r="B12" s="2">
        <f t="shared" si="0"/>
        <v>0</v>
      </c>
      <c r="C12" s="2">
        <f t="shared" si="1"/>
        <v>0</v>
      </c>
      <c r="D12" s="2">
        <f t="shared" si="2"/>
        <v>2</v>
      </c>
      <c r="E12" s="62">
        <f t="shared" si="3"/>
        <v>2</v>
      </c>
      <c r="F12" s="30">
        <v>0</v>
      </c>
      <c r="G12" s="30">
        <v>0</v>
      </c>
      <c r="H12" s="64"/>
      <c r="I12" s="64"/>
    </row>
    <row r="13" spans="1:9" ht="13.5" thickBot="1" x14ac:dyDescent="0.25">
      <c r="A13" s="107" t="s">
        <v>84</v>
      </c>
      <c r="B13" s="2">
        <f t="shared" ref="B13" si="4">COUNTIF(F13:L13,"&gt;0")</f>
        <v>0</v>
      </c>
      <c r="C13" s="2">
        <f t="shared" ref="C13" si="5">COUNTIF(F13:L13,"&lt;0")</f>
        <v>0</v>
      </c>
      <c r="D13" s="2">
        <f t="shared" ref="D13" si="6">COUNTIF(F13:L13,"0")</f>
        <v>2</v>
      </c>
      <c r="E13" s="62">
        <f t="shared" ref="E13" si="7">SUM(B13:D13)</f>
        <v>2</v>
      </c>
      <c r="F13" s="64"/>
      <c r="G13" s="64"/>
      <c r="H13" s="30">
        <v>0</v>
      </c>
      <c r="I13" s="30">
        <v>0</v>
      </c>
    </row>
    <row r="14" spans="1:9" ht="13.5" thickBot="1" x14ac:dyDescent="0.25">
      <c r="A14" s="107" t="s">
        <v>79</v>
      </c>
      <c r="B14" s="2">
        <f t="shared" si="0"/>
        <v>0</v>
      </c>
      <c r="C14" s="2">
        <f t="shared" si="1"/>
        <v>0</v>
      </c>
      <c r="D14" s="2">
        <f t="shared" si="2"/>
        <v>2</v>
      </c>
      <c r="E14" s="62">
        <f>SUM(B14:D14)</f>
        <v>2</v>
      </c>
      <c r="F14" s="66"/>
      <c r="G14" s="30">
        <v>0</v>
      </c>
      <c r="H14" s="30">
        <v>0</v>
      </c>
      <c r="I14" s="64"/>
    </row>
    <row r="15" spans="1:9" ht="13.5" thickBot="1" x14ac:dyDescent="0.25">
      <c r="A15" s="107" t="s">
        <v>68</v>
      </c>
      <c r="B15" s="2">
        <f t="shared" si="0"/>
        <v>0</v>
      </c>
      <c r="C15" s="2">
        <f t="shared" si="1"/>
        <v>0</v>
      </c>
      <c r="D15" s="2">
        <f t="shared" si="2"/>
        <v>2</v>
      </c>
      <c r="E15" s="62">
        <f>SUM(B15:D15)</f>
        <v>2</v>
      </c>
      <c r="F15" s="30">
        <v>0</v>
      </c>
      <c r="G15" s="30">
        <v>0</v>
      </c>
      <c r="H15" s="64"/>
      <c r="I15" s="64"/>
    </row>
    <row r="16" spans="1:9" ht="13.5" thickBot="1" x14ac:dyDescent="0.25">
      <c r="A16" s="107" t="s">
        <v>85</v>
      </c>
      <c r="B16" s="2">
        <f t="shared" ref="B16" si="8">COUNTIF(F16:L16,"&gt;0")</f>
        <v>0</v>
      </c>
      <c r="C16" s="2">
        <f t="shared" ref="C16" si="9">COUNTIF(F16:L16,"&lt;0")</f>
        <v>0</v>
      </c>
      <c r="D16" s="2">
        <f t="shared" ref="D16" si="10">COUNTIF(F16:L16,"0")</f>
        <v>2</v>
      </c>
      <c r="E16" s="62">
        <f>SUM(B16:D16)</f>
        <v>2</v>
      </c>
      <c r="F16" s="64"/>
      <c r="G16" s="64"/>
      <c r="H16" s="30">
        <v>0</v>
      </c>
      <c r="I16" s="30">
        <v>0</v>
      </c>
    </row>
    <row r="17" spans="1:9" x14ac:dyDescent="0.2">
      <c r="A17" s="107" t="s">
        <v>80</v>
      </c>
      <c r="B17" s="2">
        <f t="shared" si="0"/>
        <v>0</v>
      </c>
      <c r="C17" s="2">
        <f t="shared" si="1"/>
        <v>0</v>
      </c>
      <c r="D17" s="2">
        <f t="shared" si="2"/>
        <v>4</v>
      </c>
      <c r="E17" s="62">
        <f>SUM(B17:D17)</f>
        <v>4</v>
      </c>
      <c r="F17" s="30">
        <v>0</v>
      </c>
      <c r="G17" s="30">
        <v>0</v>
      </c>
      <c r="H17" s="30">
        <v>0</v>
      </c>
      <c r="I17" s="30">
        <v>0</v>
      </c>
    </row>
    <row r="18" spans="1:9" x14ac:dyDescent="0.2">
      <c r="A18" s="32" t="s">
        <v>36</v>
      </c>
      <c r="B18" s="144"/>
      <c r="C18" s="145"/>
      <c r="D18" s="145"/>
      <c r="E18" s="145"/>
      <c r="F18" s="30">
        <v>0</v>
      </c>
      <c r="G18" s="30">
        <v>0</v>
      </c>
      <c r="H18" s="30">
        <v>0</v>
      </c>
      <c r="I18" s="30">
        <v>0</v>
      </c>
    </row>
    <row r="19" spans="1:9" x14ac:dyDescent="0.2">
      <c r="A19" s="1"/>
    </row>
    <row r="20" spans="1:9" ht="13.5" thickBot="1" x14ac:dyDescent="0.25">
      <c r="A20" s="48" t="s">
        <v>24</v>
      </c>
    </row>
    <row r="21" spans="1:9" ht="13.5" thickBot="1" x14ac:dyDescent="0.25">
      <c r="A21" s="52"/>
      <c r="B21" s="112" t="s">
        <v>34</v>
      </c>
      <c r="C21" s="153"/>
    </row>
    <row r="22" spans="1:9" ht="13.5" thickBot="1" x14ac:dyDescent="0.25">
      <c r="A22" s="49"/>
      <c r="C22" s="50"/>
    </row>
    <row r="23" spans="1:9" ht="13.5" thickBot="1" x14ac:dyDescent="0.25">
      <c r="A23" s="54"/>
      <c r="B23" s="112" t="s">
        <v>32</v>
      </c>
      <c r="C23" s="153"/>
    </row>
    <row r="24" spans="1:9" ht="13.5" thickBot="1" x14ac:dyDescent="0.25">
      <c r="A24" s="49"/>
      <c r="C24" s="50"/>
    </row>
    <row r="25" spans="1:9" ht="13.5" thickBot="1" x14ac:dyDescent="0.25">
      <c r="A25" s="55"/>
      <c r="B25" s="112" t="s">
        <v>33</v>
      </c>
      <c r="C25" s="153"/>
    </row>
    <row r="26" spans="1:9" ht="13.5" thickBot="1" x14ac:dyDescent="0.25">
      <c r="A26" s="56"/>
      <c r="C26" s="50"/>
    </row>
    <row r="27" spans="1:9" ht="42" customHeight="1" thickBot="1" x14ac:dyDescent="0.25">
      <c r="A27" s="64"/>
      <c r="B27" s="157" t="s">
        <v>35</v>
      </c>
      <c r="C27" s="156"/>
    </row>
    <row r="28" spans="1:9" ht="13.5" thickBot="1" x14ac:dyDescent="0.25">
      <c r="A28" s="49"/>
      <c r="C28" s="50"/>
    </row>
    <row r="29" spans="1:9" ht="60.75" customHeight="1" thickBot="1" x14ac:dyDescent="0.25">
      <c r="A29" s="66"/>
      <c r="B29" s="157" t="s">
        <v>65</v>
      </c>
      <c r="C29" s="156"/>
    </row>
  </sheetData>
  <mergeCells count="2">
    <mergeCell ref="B27:C27"/>
    <mergeCell ref="B29:C29"/>
  </mergeCells>
  <conditionalFormatting sqref="A27 A29">
    <cfRule type="cellIs" dxfId="17" priority="178" stopIfTrue="1" operator="equal">
      <formula>"n/a"</formula>
    </cfRule>
    <cfRule type="cellIs" dxfId="16" priority="179" stopIfTrue="1" operator="equal">
      <formula>0</formula>
    </cfRule>
    <cfRule type="cellIs" dxfId="15" priority="180" stopIfTrue="1" operator="lessThan">
      <formula>0</formula>
    </cfRule>
  </conditionalFormatting>
  <conditionalFormatting sqref="F14">
    <cfRule type="cellIs" dxfId="14" priority="17" stopIfTrue="1" operator="equal">
      <formula>0</formula>
    </cfRule>
    <cfRule type="cellIs" dxfId="13" priority="18" stopIfTrue="1" operator="lessThan">
      <formula>0</formula>
    </cfRule>
  </conditionalFormatting>
  <conditionalFormatting sqref="F15 F17:I18">
    <cfRule type="cellIs" dxfId="12" priority="20" stopIfTrue="1" operator="equal">
      <formula>0</formula>
    </cfRule>
    <cfRule type="cellIs" dxfId="11" priority="21" stopIfTrue="1" operator="lessThan">
      <formula>0</formula>
    </cfRule>
  </conditionalFormatting>
  <conditionalFormatting sqref="F13:G13">
    <cfRule type="cellIs" dxfId="10" priority="14" stopIfTrue="1" operator="equal">
      <formula>0</formula>
    </cfRule>
    <cfRule type="cellIs" dxfId="9" priority="15" stopIfTrue="1" operator="lessThan">
      <formula>0</formula>
    </cfRule>
  </conditionalFormatting>
  <conditionalFormatting sqref="F16:G16">
    <cfRule type="cellIs" dxfId="8" priority="2" stopIfTrue="1" operator="equal">
      <formula>0</formula>
    </cfRule>
    <cfRule type="cellIs" dxfId="7" priority="3" stopIfTrue="1" operator="lessThan">
      <formula>0</formula>
    </cfRule>
  </conditionalFormatting>
  <conditionalFormatting sqref="F6:I18">
    <cfRule type="cellIs" dxfId="6" priority="1" stopIfTrue="1" operator="equal">
      <formula>"n/a"</formula>
    </cfRule>
  </conditionalFormatting>
  <conditionalFormatting sqref="H13:I14 G14:G15 H16:I16 F6:G12 H6:I11">
    <cfRule type="cellIs" dxfId="5" priority="23" stopIfTrue="1" operator="equal">
      <formula>0</formula>
    </cfRule>
    <cfRule type="cellIs" dxfId="4" priority="24" stopIfTrue="1" operator="lessThan">
      <formula>0</formula>
    </cfRule>
  </conditionalFormatting>
  <conditionalFormatting sqref="H12:I12 F11:H11">
    <cfRule type="cellIs" dxfId="3" priority="5" stopIfTrue="1" operator="equal">
      <formula>0</formula>
    </cfRule>
    <cfRule type="cellIs" dxfId="2" priority="6" stopIfTrue="1" operator="lessThan">
      <formula>0</formula>
    </cfRule>
  </conditionalFormatting>
  <conditionalFormatting sqref="H15:I15 I14">
    <cfRule type="cellIs" dxfId="1" priority="8" stopIfTrue="1" operator="equal">
      <formula>0</formula>
    </cfRule>
    <cfRule type="cellIs" dxfId="0" priority="9" stopIfTrue="1" operator="lessThan">
      <formula>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3"/>
  <sheetViews>
    <sheetView zoomScaleNormal="100" workbookViewId="0">
      <pane xSplit="1" ySplit="2" topLeftCell="B3" activePane="bottomRight" state="frozen"/>
      <selection pane="topRight" activeCell="B1" sqref="B1"/>
      <selection pane="bottomLeft" activeCell="A2" sqref="A2"/>
      <selection pane="bottomRight" activeCell="F7" sqref="F7"/>
    </sheetView>
  </sheetViews>
  <sheetFormatPr defaultRowHeight="12.75" x14ac:dyDescent="0.2"/>
  <cols>
    <col min="1" max="1" width="55.42578125" customWidth="1"/>
    <col min="2" max="2" width="13.42578125" customWidth="1"/>
    <col min="3" max="3" width="10.140625" bestFit="1" customWidth="1"/>
  </cols>
  <sheetData>
    <row r="1" spans="1:3" ht="49.5" customHeight="1" x14ac:dyDescent="0.2"/>
    <row r="2" spans="1:3" ht="15.75" customHeight="1" x14ac:dyDescent="0.2">
      <c r="A2" s="47" t="s">
        <v>53</v>
      </c>
      <c r="B2" s="23">
        <v>38341</v>
      </c>
      <c r="C2" s="23"/>
    </row>
    <row r="3" spans="1:3" ht="15.75" customHeight="1" x14ac:dyDescent="0.2">
      <c r="A3" s="26" t="s">
        <v>44</v>
      </c>
      <c r="B3" s="26"/>
    </row>
    <row r="4" spans="1:3" x14ac:dyDescent="0.2">
      <c r="A4" s="26" t="s">
        <v>43</v>
      </c>
      <c r="B4" s="26"/>
    </row>
    <row r="5" spans="1:3" x14ac:dyDescent="0.2">
      <c r="A5" s="26" t="s">
        <v>45</v>
      </c>
      <c r="B5" s="26"/>
    </row>
    <row r="6" spans="1:3" x14ac:dyDescent="0.2">
      <c r="A6" s="26" t="s">
        <v>46</v>
      </c>
      <c r="B6" s="26"/>
    </row>
    <row r="7" spans="1:3" x14ac:dyDescent="0.2">
      <c r="A7" s="24" t="s">
        <v>47</v>
      </c>
      <c r="B7" s="24"/>
    </row>
    <row r="8" spans="1:3" x14ac:dyDescent="0.2">
      <c r="A8" s="25" t="s">
        <v>48</v>
      </c>
      <c r="B8" s="25"/>
    </row>
    <row r="9" spans="1:3" x14ac:dyDescent="0.2">
      <c r="A9" s="25" t="s">
        <v>49</v>
      </c>
      <c r="B9" s="25">
        <v>7</v>
      </c>
    </row>
    <row r="10" spans="1:3" x14ac:dyDescent="0.2">
      <c r="A10" s="25" t="s">
        <v>50</v>
      </c>
      <c r="B10" s="25">
        <v>1</v>
      </c>
    </row>
    <row r="11" spans="1:3" x14ac:dyDescent="0.2">
      <c r="A11" s="25" t="s">
        <v>51</v>
      </c>
      <c r="B11" s="25"/>
    </row>
    <row r="12" spans="1:3" ht="13.5" thickBot="1" x14ac:dyDescent="0.25"/>
    <row r="13" spans="1:3" ht="25.5" x14ac:dyDescent="0.2">
      <c r="A13" s="89" t="s">
        <v>37</v>
      </c>
      <c r="B13" s="68" t="s">
        <v>0</v>
      </c>
    </row>
    <row r="14" spans="1:3" x14ac:dyDescent="0.2">
      <c r="A14" s="70"/>
      <c r="B14" s="2" t="s">
        <v>1</v>
      </c>
    </row>
    <row r="15" spans="1:3" x14ac:dyDescent="0.2">
      <c r="A15" s="70"/>
      <c r="B15" s="2" t="s">
        <v>2</v>
      </c>
    </row>
    <row r="16" spans="1:3" x14ac:dyDescent="0.2">
      <c r="A16" s="70"/>
      <c r="B16" s="2" t="s">
        <v>3</v>
      </c>
    </row>
    <row r="17" spans="1:2" x14ac:dyDescent="0.2">
      <c r="A17" s="70"/>
      <c r="B17" s="2" t="s">
        <v>7</v>
      </c>
    </row>
    <row r="18" spans="1:2" x14ac:dyDescent="0.2">
      <c r="A18" s="70"/>
      <c r="B18" s="2" t="s">
        <v>4</v>
      </c>
    </row>
    <row r="19" spans="1:2" x14ac:dyDescent="0.2">
      <c r="A19" s="70"/>
      <c r="B19" s="2" t="s">
        <v>6</v>
      </c>
    </row>
    <row r="20" spans="1:2" x14ac:dyDescent="0.2">
      <c r="A20" s="70"/>
      <c r="B20" s="2" t="s">
        <v>8</v>
      </c>
    </row>
    <row r="21" spans="1:2" ht="13.5" thickBot="1" x14ac:dyDescent="0.25">
      <c r="A21" s="70"/>
      <c r="B21" s="2"/>
    </row>
    <row r="22" spans="1:2" ht="25.5" x14ac:dyDescent="0.2">
      <c r="A22" s="89" t="s">
        <v>38</v>
      </c>
      <c r="B22" s="1" t="s">
        <v>5</v>
      </c>
    </row>
    <row r="23" spans="1:2" x14ac:dyDescent="0.2">
      <c r="A23" s="70"/>
      <c r="B23" s="1"/>
    </row>
  </sheetData>
  <phoneticPr fontId="0"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1"/>
  <sheetViews>
    <sheetView zoomScaleNormal="100" workbookViewId="0">
      <pane xSplit="1" ySplit="4" topLeftCell="B10" activePane="bottomRight" state="frozen"/>
      <selection pane="topRight" activeCell="B1" sqref="B1"/>
      <selection pane="bottomLeft" activeCell="A2" sqref="A2"/>
      <selection pane="bottomRight" activeCell="B6" sqref="B6"/>
    </sheetView>
  </sheetViews>
  <sheetFormatPr defaultColWidth="9.140625" defaultRowHeight="12.75" x14ac:dyDescent="0.2"/>
  <cols>
    <col min="1" max="1" width="55.5703125" bestFit="1" customWidth="1"/>
    <col min="2" max="2" width="14.7109375" bestFit="1" customWidth="1"/>
    <col min="3" max="11" width="17.85546875" style="6" customWidth="1"/>
  </cols>
  <sheetData>
    <row r="1" spans="1:11" ht="53.25" customHeight="1" x14ac:dyDescent="0.25">
      <c r="A1" s="5" t="s">
        <v>54</v>
      </c>
    </row>
    <row r="4" spans="1:11" x14ac:dyDescent="0.2">
      <c r="A4" s="67" t="s">
        <v>52</v>
      </c>
      <c r="B4" s="46">
        <v>38341</v>
      </c>
      <c r="C4" s="46">
        <v>38376</v>
      </c>
      <c r="D4" s="46">
        <v>38404</v>
      </c>
      <c r="E4" s="46">
        <v>38440</v>
      </c>
      <c r="F4" s="46">
        <v>38467</v>
      </c>
      <c r="G4" s="46">
        <v>38495</v>
      </c>
      <c r="H4" s="46">
        <v>38523</v>
      </c>
      <c r="I4" s="46">
        <v>38551</v>
      </c>
      <c r="J4" s="46">
        <v>38586</v>
      </c>
      <c r="K4" s="46">
        <v>38614</v>
      </c>
    </row>
    <row r="5" spans="1:11" s="9" customFormat="1" x14ac:dyDescent="0.2">
      <c r="A5" s="26" t="s">
        <v>44</v>
      </c>
      <c r="B5" s="26"/>
      <c r="C5" s="3"/>
      <c r="D5" s="3"/>
      <c r="E5" s="3"/>
      <c r="F5" s="3"/>
      <c r="G5" s="3"/>
      <c r="H5" s="3"/>
      <c r="I5" s="3"/>
      <c r="J5" s="3"/>
      <c r="K5" s="3"/>
    </row>
    <row r="6" spans="1:11" s="9" customFormat="1" x14ac:dyDescent="0.2">
      <c r="A6" s="26" t="s">
        <v>43</v>
      </c>
      <c r="B6" s="26"/>
      <c r="C6" s="3"/>
      <c r="D6" s="3"/>
      <c r="E6" s="3"/>
      <c r="F6" s="3"/>
      <c r="G6" s="3"/>
      <c r="H6" s="3"/>
      <c r="I6" s="3"/>
      <c r="J6" s="3"/>
      <c r="K6" s="3"/>
    </row>
    <row r="7" spans="1:11" s="9" customFormat="1" x14ac:dyDescent="0.2">
      <c r="A7" s="26" t="s">
        <v>45</v>
      </c>
      <c r="B7" s="26"/>
      <c r="C7" s="3"/>
      <c r="D7" s="3"/>
      <c r="E7" s="3"/>
      <c r="F7" s="3"/>
      <c r="G7" s="3"/>
      <c r="H7" s="3"/>
      <c r="I7" s="3"/>
      <c r="J7" s="3"/>
      <c r="K7" s="3"/>
    </row>
    <row r="8" spans="1:11" s="9" customFormat="1" x14ac:dyDescent="0.2">
      <c r="A8" s="26" t="s">
        <v>46</v>
      </c>
      <c r="B8" s="26"/>
      <c r="C8" s="3"/>
      <c r="D8" s="3"/>
      <c r="E8" s="3"/>
      <c r="F8" s="3"/>
      <c r="G8" s="3"/>
      <c r="H8" s="3"/>
      <c r="I8" s="3"/>
      <c r="J8" s="3"/>
      <c r="K8" s="3"/>
    </row>
    <row r="9" spans="1:11" s="10" customFormat="1" x14ac:dyDescent="0.2">
      <c r="A9" s="24" t="s">
        <v>47</v>
      </c>
      <c r="B9" s="24"/>
      <c r="C9" s="22"/>
      <c r="D9" s="22"/>
      <c r="E9" s="22"/>
      <c r="F9" s="22"/>
      <c r="G9" s="22">
        <v>4</v>
      </c>
      <c r="H9" s="22"/>
      <c r="I9" s="22"/>
      <c r="J9" s="22"/>
      <c r="K9" s="22"/>
    </row>
    <row r="10" spans="1:11" s="9" customFormat="1" ht="11.25" customHeight="1" x14ac:dyDescent="0.2">
      <c r="A10" s="25" t="s">
        <v>48</v>
      </c>
      <c r="B10" s="25"/>
      <c r="C10" s="16"/>
      <c r="D10" s="16"/>
      <c r="E10" s="16"/>
      <c r="F10" s="16">
        <v>12</v>
      </c>
      <c r="G10" s="16">
        <v>8</v>
      </c>
      <c r="H10" s="16">
        <v>11</v>
      </c>
      <c r="I10" s="16">
        <v>12</v>
      </c>
      <c r="J10" s="16">
        <v>4</v>
      </c>
      <c r="K10" s="16">
        <v>12</v>
      </c>
    </row>
    <row r="11" spans="1:11" s="9" customFormat="1" ht="11.25" customHeight="1" x14ac:dyDescent="0.2">
      <c r="A11" s="25" t="s">
        <v>49</v>
      </c>
      <c r="B11" s="16">
        <v>7</v>
      </c>
      <c r="C11" s="16">
        <v>9</v>
      </c>
      <c r="D11" s="16">
        <v>2</v>
      </c>
      <c r="E11" s="16">
        <v>11</v>
      </c>
      <c r="F11" s="16">
        <v>1</v>
      </c>
      <c r="G11" s="16">
        <v>1</v>
      </c>
      <c r="H11" s="16"/>
      <c r="I11" s="16"/>
      <c r="J11" s="16">
        <v>8</v>
      </c>
      <c r="K11" s="16">
        <v>1</v>
      </c>
    </row>
    <row r="12" spans="1:11" s="9" customFormat="1" ht="11.25" customHeight="1" x14ac:dyDescent="0.2">
      <c r="A12" s="25" t="s">
        <v>50</v>
      </c>
      <c r="B12" s="16">
        <v>1</v>
      </c>
      <c r="C12" s="16"/>
      <c r="D12" s="16">
        <v>6</v>
      </c>
      <c r="E12" s="16">
        <v>2</v>
      </c>
      <c r="F12" s="16"/>
      <c r="G12" s="16"/>
      <c r="H12" s="16"/>
      <c r="I12" s="16"/>
      <c r="J12" s="16"/>
      <c r="K12" s="16"/>
    </row>
    <row r="13" spans="1:11" s="9" customFormat="1" ht="11.25" customHeight="1" x14ac:dyDescent="0.2">
      <c r="A13" s="25" t="s">
        <v>51</v>
      </c>
      <c r="B13" s="25"/>
      <c r="C13" s="16"/>
      <c r="D13" s="16"/>
      <c r="E13" s="16"/>
      <c r="F13" s="16"/>
      <c r="G13" s="16"/>
      <c r="H13" s="16"/>
      <c r="I13" s="16"/>
      <c r="J13" s="16"/>
      <c r="K13" s="16"/>
    </row>
    <row r="14" spans="1:11" s="47" customFormat="1" x14ac:dyDescent="0.2">
      <c r="A14" s="32" t="s">
        <v>36</v>
      </c>
      <c r="B14" s="76">
        <v>-5.0000000000000001E-3</v>
      </c>
      <c r="C14" s="76">
        <v>-5.0000000000000001E-3</v>
      </c>
      <c r="D14" s="76">
        <v>-5.0000000000000001E-3</v>
      </c>
      <c r="E14" s="76">
        <v>-5.0000000000000001E-3</v>
      </c>
      <c r="F14" s="76">
        <v>-2.5000000000000001E-3</v>
      </c>
      <c r="G14" s="76">
        <v>-2.5000000000000001E-3</v>
      </c>
      <c r="H14" s="76">
        <v>-2.5000000000000001E-3</v>
      </c>
      <c r="I14" s="76">
        <v>-2.5000000000000001E-3</v>
      </c>
      <c r="J14" s="76">
        <v>-5.0000000000000001E-3</v>
      </c>
      <c r="K14" s="76">
        <v>-2.5000000000000001E-3</v>
      </c>
    </row>
    <row r="15" spans="1:11" ht="13.5" thickBot="1" x14ac:dyDescent="0.25"/>
    <row r="16" spans="1:11" ht="25.5" x14ac:dyDescent="0.2">
      <c r="A16" s="89" t="s">
        <v>37</v>
      </c>
      <c r="B16" s="68" t="s">
        <v>0</v>
      </c>
      <c r="C16" s="68" t="s">
        <v>0</v>
      </c>
      <c r="D16" s="68" t="s">
        <v>0</v>
      </c>
      <c r="E16" s="68" t="s">
        <v>0</v>
      </c>
      <c r="F16" s="68" t="s">
        <v>0</v>
      </c>
      <c r="G16" s="68" t="s">
        <v>0</v>
      </c>
      <c r="H16" s="68" t="s">
        <v>0</v>
      </c>
      <c r="I16" s="68" t="s">
        <v>0</v>
      </c>
      <c r="J16" s="68" t="s">
        <v>0</v>
      </c>
      <c r="K16" s="69" t="s">
        <v>0</v>
      </c>
    </row>
    <row r="17" spans="1:11" x14ac:dyDescent="0.2">
      <c r="A17" s="70"/>
      <c r="B17" s="2" t="s">
        <v>1</v>
      </c>
      <c r="C17" s="2" t="s">
        <v>1</v>
      </c>
      <c r="D17" s="2"/>
      <c r="E17" s="2" t="s">
        <v>1</v>
      </c>
      <c r="F17" s="2" t="s">
        <v>1</v>
      </c>
      <c r="G17" s="2" t="s">
        <v>1</v>
      </c>
      <c r="H17" s="2" t="s">
        <v>1</v>
      </c>
      <c r="I17" s="2" t="s">
        <v>1</v>
      </c>
      <c r="J17" s="2" t="s">
        <v>1</v>
      </c>
      <c r="K17" s="71" t="s">
        <v>1</v>
      </c>
    </row>
    <row r="18" spans="1:11" x14ac:dyDescent="0.2">
      <c r="A18" s="70"/>
      <c r="B18" s="2" t="s">
        <v>2</v>
      </c>
      <c r="C18" s="2" t="s">
        <v>2</v>
      </c>
      <c r="D18" s="2" t="s">
        <v>2</v>
      </c>
      <c r="E18" s="2" t="s">
        <v>9</v>
      </c>
      <c r="F18" s="2" t="s">
        <v>9</v>
      </c>
      <c r="G18" s="2" t="s">
        <v>9</v>
      </c>
      <c r="H18" s="2" t="s">
        <v>9</v>
      </c>
      <c r="I18" s="2" t="s">
        <v>9</v>
      </c>
      <c r="J18" s="2" t="s">
        <v>9</v>
      </c>
      <c r="K18" s="71" t="s">
        <v>9</v>
      </c>
    </row>
    <row r="19" spans="1:11" x14ac:dyDescent="0.2">
      <c r="A19" s="70"/>
      <c r="B19" s="2" t="s">
        <v>3</v>
      </c>
      <c r="C19" s="2" t="s">
        <v>3</v>
      </c>
      <c r="D19" s="2" t="s">
        <v>3</v>
      </c>
      <c r="E19" s="2" t="s">
        <v>12</v>
      </c>
      <c r="F19" s="2" t="s">
        <v>12</v>
      </c>
      <c r="G19" s="2" t="s">
        <v>12</v>
      </c>
      <c r="H19" s="2" t="s">
        <v>12</v>
      </c>
      <c r="I19" s="2" t="s">
        <v>12</v>
      </c>
      <c r="J19" s="2" t="s">
        <v>12</v>
      </c>
      <c r="K19" s="71" t="s">
        <v>12</v>
      </c>
    </row>
    <row r="20" spans="1:11" x14ac:dyDescent="0.2">
      <c r="A20" s="70"/>
      <c r="B20" s="2" t="s">
        <v>7</v>
      </c>
      <c r="C20" s="2" t="s">
        <v>7</v>
      </c>
      <c r="D20" s="2" t="s">
        <v>7</v>
      </c>
      <c r="E20" s="2" t="s">
        <v>2</v>
      </c>
      <c r="F20" s="2" t="s">
        <v>2</v>
      </c>
      <c r="G20" s="2" t="s">
        <v>2</v>
      </c>
      <c r="H20" s="2" t="s">
        <v>2</v>
      </c>
      <c r="I20" s="2" t="s">
        <v>2</v>
      </c>
      <c r="J20" s="2" t="s">
        <v>2</v>
      </c>
      <c r="K20" s="71" t="s">
        <v>2</v>
      </c>
    </row>
    <row r="21" spans="1:11" x14ac:dyDescent="0.2">
      <c r="A21" s="70"/>
      <c r="B21" s="2" t="s">
        <v>4</v>
      </c>
      <c r="C21" s="2" t="s">
        <v>4</v>
      </c>
      <c r="D21" s="2" t="s">
        <v>4</v>
      </c>
      <c r="E21" s="2" t="s">
        <v>11</v>
      </c>
      <c r="F21" s="2" t="s">
        <v>11</v>
      </c>
      <c r="G21" s="2" t="s">
        <v>11</v>
      </c>
      <c r="H21" s="2" t="s">
        <v>11</v>
      </c>
      <c r="I21" s="2" t="s">
        <v>11</v>
      </c>
      <c r="J21" s="2" t="s">
        <v>11</v>
      </c>
      <c r="K21" s="71" t="s">
        <v>11</v>
      </c>
    </row>
    <row r="22" spans="1:11" x14ac:dyDescent="0.2">
      <c r="A22" s="70"/>
      <c r="B22" s="2"/>
      <c r="C22" s="2" t="s">
        <v>5</v>
      </c>
      <c r="D22" s="2" t="s">
        <v>5</v>
      </c>
      <c r="E22" s="2" t="s">
        <v>3</v>
      </c>
      <c r="F22" s="2" t="s">
        <v>3</v>
      </c>
      <c r="G22" s="2" t="s">
        <v>3</v>
      </c>
      <c r="H22" s="2"/>
      <c r="I22" s="2" t="s">
        <v>3</v>
      </c>
      <c r="J22" s="2" t="s">
        <v>3</v>
      </c>
      <c r="K22" s="71" t="s">
        <v>3</v>
      </c>
    </row>
    <row r="23" spans="1:11" x14ac:dyDescent="0.2">
      <c r="A23" s="70"/>
      <c r="B23" s="2" t="s">
        <v>6</v>
      </c>
      <c r="C23" s="2" t="s">
        <v>6</v>
      </c>
      <c r="D23" s="2" t="s">
        <v>6</v>
      </c>
      <c r="E23" s="2" t="s">
        <v>7</v>
      </c>
      <c r="F23" s="2" t="s">
        <v>7</v>
      </c>
      <c r="G23" s="2" t="s">
        <v>7</v>
      </c>
      <c r="H23" s="2" t="s">
        <v>7</v>
      </c>
      <c r="I23" s="2" t="s">
        <v>7</v>
      </c>
      <c r="J23" s="2" t="s">
        <v>7</v>
      </c>
      <c r="K23" s="71" t="s">
        <v>7</v>
      </c>
    </row>
    <row r="24" spans="1:11" x14ac:dyDescent="0.2">
      <c r="A24" s="70"/>
      <c r="B24" s="2" t="s">
        <v>8</v>
      </c>
      <c r="C24" s="2" t="s">
        <v>8</v>
      </c>
      <c r="D24" s="2" t="s">
        <v>8</v>
      </c>
      <c r="E24" s="2" t="s">
        <v>4</v>
      </c>
      <c r="F24" s="2" t="s">
        <v>4</v>
      </c>
      <c r="G24" s="2" t="s">
        <v>4</v>
      </c>
      <c r="H24" s="2"/>
      <c r="I24" s="2" t="s">
        <v>4</v>
      </c>
      <c r="J24" s="2" t="s">
        <v>4</v>
      </c>
      <c r="K24" s="71" t="s">
        <v>4</v>
      </c>
    </row>
    <row r="25" spans="1:11" x14ac:dyDescent="0.2">
      <c r="A25" s="70"/>
      <c r="B25" s="1"/>
      <c r="C25" s="2"/>
      <c r="D25" s="2"/>
      <c r="E25" s="2" t="s">
        <v>5</v>
      </c>
      <c r="F25" s="2" t="s">
        <v>5</v>
      </c>
      <c r="G25" s="2" t="s">
        <v>5</v>
      </c>
      <c r="H25" s="2" t="s">
        <v>5</v>
      </c>
      <c r="I25" s="2" t="s">
        <v>5</v>
      </c>
      <c r="J25" s="2" t="s">
        <v>5</v>
      </c>
      <c r="K25" s="71" t="s">
        <v>5</v>
      </c>
    </row>
    <row r="26" spans="1:11" x14ac:dyDescent="0.2">
      <c r="A26" s="70"/>
      <c r="B26" s="1"/>
      <c r="C26" s="2"/>
      <c r="D26" s="2"/>
      <c r="E26" s="2" t="s">
        <v>10</v>
      </c>
      <c r="F26" s="2" t="s">
        <v>10</v>
      </c>
      <c r="G26" s="2" t="s">
        <v>10</v>
      </c>
      <c r="H26" s="2" t="s">
        <v>10</v>
      </c>
      <c r="I26" s="2" t="s">
        <v>10</v>
      </c>
      <c r="J26" s="2" t="s">
        <v>10</v>
      </c>
      <c r="K26" s="71" t="s">
        <v>10</v>
      </c>
    </row>
    <row r="27" spans="1:11" x14ac:dyDescent="0.2">
      <c r="A27" s="70"/>
      <c r="B27" s="1"/>
      <c r="C27" s="2"/>
      <c r="D27" s="2"/>
      <c r="E27" s="2" t="s">
        <v>6</v>
      </c>
      <c r="F27" s="2" t="s">
        <v>6</v>
      </c>
      <c r="G27" s="2" t="s">
        <v>6</v>
      </c>
      <c r="H27" s="2" t="s">
        <v>6</v>
      </c>
      <c r="I27" s="2" t="s">
        <v>6</v>
      </c>
      <c r="J27" s="2" t="s">
        <v>6</v>
      </c>
      <c r="K27" s="71" t="s">
        <v>6</v>
      </c>
    </row>
    <row r="28" spans="1:11" ht="13.5" thickBot="1" x14ac:dyDescent="0.25">
      <c r="A28" s="72"/>
      <c r="B28" s="73"/>
      <c r="C28" s="74"/>
      <c r="D28" s="74"/>
      <c r="E28" s="74" t="s">
        <v>8</v>
      </c>
      <c r="F28" s="74" t="s">
        <v>8</v>
      </c>
      <c r="G28" s="74" t="s">
        <v>8</v>
      </c>
      <c r="H28" s="74" t="s">
        <v>8</v>
      </c>
      <c r="I28" s="74"/>
      <c r="J28" s="74"/>
      <c r="K28" s="75" t="s">
        <v>8</v>
      </c>
    </row>
    <row r="29" spans="1:11" ht="13.5" thickBot="1" x14ac:dyDescent="0.25"/>
    <row r="30" spans="1:11" ht="25.5" x14ac:dyDescent="0.2">
      <c r="A30" s="89" t="s">
        <v>38</v>
      </c>
      <c r="B30" s="68" t="s">
        <v>5</v>
      </c>
      <c r="C30" s="68"/>
      <c r="D30" s="68" t="s">
        <v>1</v>
      </c>
      <c r="E30" s="68"/>
      <c r="F30" s="68"/>
      <c r="G30" s="68"/>
      <c r="H30" s="68" t="s">
        <v>3</v>
      </c>
      <c r="I30" s="68" t="s">
        <v>8</v>
      </c>
      <c r="J30" s="68" t="s">
        <v>8</v>
      </c>
      <c r="K30" s="69"/>
    </row>
    <row r="31" spans="1:11" ht="13.5" thickBot="1" x14ac:dyDescent="0.25">
      <c r="A31" s="72"/>
      <c r="B31" s="73"/>
      <c r="C31" s="74"/>
      <c r="D31" s="74"/>
      <c r="E31" s="74"/>
      <c r="F31" s="74"/>
      <c r="G31" s="74"/>
      <c r="H31" s="74" t="s">
        <v>4</v>
      </c>
      <c r="I31" s="74"/>
      <c r="J31" s="74"/>
      <c r="K31" s="75"/>
    </row>
  </sheetData>
  <phoneticPr fontId="10" type="noConversion"/>
  <pageMargins left="0.75" right="0.75" top="1" bottom="1"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9"/>
  <sheetViews>
    <sheetView zoomScaleNormal="100" workbookViewId="0">
      <pane xSplit="5" ySplit="5" topLeftCell="F6" activePane="bottomRight" state="frozen"/>
      <selection pane="topRight" activeCell="F1" sqref="F1"/>
      <selection pane="bottomLeft" activeCell="A5" sqref="A5"/>
      <selection pane="bottomRight" activeCell="D25" sqref="D25"/>
    </sheetView>
  </sheetViews>
  <sheetFormatPr defaultRowHeight="12.75" x14ac:dyDescent="0.2"/>
  <cols>
    <col min="1" max="1" width="42.7109375" customWidth="1"/>
    <col min="2" max="5" width="17.28515625" customWidth="1"/>
    <col min="6" max="8" width="17.140625" style="6" customWidth="1"/>
  </cols>
  <sheetData>
    <row r="1" spans="1:8" ht="63" x14ac:dyDescent="0.25">
      <c r="A1" s="5" t="s">
        <v>54</v>
      </c>
      <c r="C1" s="4"/>
      <c r="D1" s="4"/>
      <c r="E1" s="4"/>
      <c r="F1" s="28"/>
      <c r="G1" s="28"/>
    </row>
    <row r="2" spans="1:8" ht="12.75" customHeight="1" x14ac:dyDescent="0.25">
      <c r="A2" s="5"/>
      <c r="B2" s="14" t="s">
        <v>13</v>
      </c>
      <c r="C2" s="18" t="s">
        <v>15</v>
      </c>
      <c r="D2" s="12" t="s">
        <v>15</v>
      </c>
      <c r="E2" s="27" t="s">
        <v>18</v>
      </c>
      <c r="F2" s="28"/>
      <c r="G2" s="28"/>
    </row>
    <row r="3" spans="1:8" ht="12.75" customHeight="1" x14ac:dyDescent="0.25">
      <c r="A3" s="5"/>
      <c r="B3" s="15" t="s">
        <v>14</v>
      </c>
      <c r="C3" s="19" t="s">
        <v>16</v>
      </c>
      <c r="D3" s="11" t="s">
        <v>17</v>
      </c>
      <c r="E3" s="17" t="s">
        <v>19</v>
      </c>
      <c r="F3" s="28"/>
      <c r="G3" s="28"/>
    </row>
    <row r="4" spans="1:8" s="42" customFormat="1" ht="12.75" customHeight="1" x14ac:dyDescent="0.2">
      <c r="A4" s="38"/>
      <c r="B4" s="90" t="s">
        <v>39</v>
      </c>
      <c r="C4" s="19" t="s">
        <v>40</v>
      </c>
      <c r="D4" s="11" t="s">
        <v>41</v>
      </c>
      <c r="E4" s="17" t="s">
        <v>42</v>
      </c>
      <c r="F4" s="39"/>
      <c r="G4" s="40"/>
      <c r="H4" s="41"/>
    </row>
    <row r="5" spans="1:8" s="47" customFormat="1" x14ac:dyDescent="0.2">
      <c r="A5" s="43"/>
      <c r="B5" s="44"/>
      <c r="C5" s="45"/>
      <c r="D5" s="45"/>
      <c r="E5" s="44"/>
      <c r="F5" s="46">
        <v>38649</v>
      </c>
      <c r="G5" s="46">
        <v>38684</v>
      </c>
      <c r="H5" s="46">
        <v>38705</v>
      </c>
    </row>
    <row r="6" spans="1:8" x14ac:dyDescent="0.2">
      <c r="A6" s="2" t="s">
        <v>0</v>
      </c>
      <c r="B6" s="21">
        <f t="shared" ref="B6:B18" si="0">COUNTIF(F6:H6,"&gt;0")</f>
        <v>1</v>
      </c>
      <c r="C6" s="2">
        <f t="shared" ref="C6:C18" si="1">COUNTIF(F6:H6,"&lt;0")</f>
        <v>0</v>
      </c>
      <c r="D6" s="2">
        <f t="shared" ref="D6:D18" si="2">COUNTIF(F6:H6,"0")</f>
        <v>2</v>
      </c>
      <c r="E6" s="13">
        <f t="shared" ref="E6:E18" si="3">SUM(B6:D6)</f>
        <v>3</v>
      </c>
      <c r="F6" s="30">
        <v>2.5000000000000001E-3</v>
      </c>
      <c r="G6" s="30">
        <v>0</v>
      </c>
      <c r="H6" s="30">
        <v>0</v>
      </c>
    </row>
    <row r="7" spans="1:8" x14ac:dyDescent="0.2">
      <c r="A7" s="2" t="s">
        <v>1</v>
      </c>
      <c r="B7" s="21">
        <f t="shared" si="0"/>
        <v>1</v>
      </c>
      <c r="C7" s="2">
        <f t="shared" si="1"/>
        <v>0</v>
      </c>
      <c r="D7" s="2">
        <f t="shared" si="2"/>
        <v>2</v>
      </c>
      <c r="E7" s="13">
        <f t="shared" si="3"/>
        <v>3</v>
      </c>
      <c r="F7" s="30">
        <v>2.5000000000000001E-3</v>
      </c>
      <c r="G7" s="30">
        <v>0</v>
      </c>
      <c r="H7" s="30">
        <v>0</v>
      </c>
    </row>
    <row r="8" spans="1:8" x14ac:dyDescent="0.2">
      <c r="A8" s="2" t="s">
        <v>9</v>
      </c>
      <c r="B8" s="21">
        <f t="shared" si="0"/>
        <v>0</v>
      </c>
      <c r="C8" s="2">
        <f t="shared" si="1"/>
        <v>0</v>
      </c>
      <c r="D8" s="2">
        <f t="shared" si="2"/>
        <v>2</v>
      </c>
      <c r="E8" s="13">
        <f t="shared" si="3"/>
        <v>2</v>
      </c>
      <c r="F8" s="37"/>
      <c r="G8" s="30">
        <v>0</v>
      </c>
      <c r="H8" s="30">
        <v>0</v>
      </c>
    </row>
    <row r="9" spans="1:8" x14ac:dyDescent="0.2">
      <c r="A9" s="2" t="s">
        <v>12</v>
      </c>
      <c r="B9" s="21">
        <f t="shared" si="0"/>
        <v>0</v>
      </c>
      <c r="C9" s="2">
        <f t="shared" si="1"/>
        <v>0</v>
      </c>
      <c r="D9" s="2">
        <f t="shared" si="2"/>
        <v>3</v>
      </c>
      <c r="E9" s="13">
        <f t="shared" si="3"/>
        <v>3</v>
      </c>
      <c r="F9" s="30">
        <v>0</v>
      </c>
      <c r="G9" s="30">
        <v>0</v>
      </c>
      <c r="H9" s="30">
        <v>0</v>
      </c>
    </row>
    <row r="10" spans="1:8" x14ac:dyDescent="0.2">
      <c r="A10" s="2" t="s">
        <v>2</v>
      </c>
      <c r="B10" s="21">
        <f t="shared" si="0"/>
        <v>0</v>
      </c>
      <c r="C10" s="2">
        <f t="shared" si="1"/>
        <v>0</v>
      </c>
      <c r="D10" s="2">
        <f t="shared" si="2"/>
        <v>3</v>
      </c>
      <c r="E10" s="13">
        <f t="shared" si="3"/>
        <v>3</v>
      </c>
      <c r="F10" s="30">
        <v>0</v>
      </c>
      <c r="G10" s="30">
        <v>0</v>
      </c>
      <c r="H10" s="30">
        <v>0</v>
      </c>
    </row>
    <row r="11" spans="1:8" x14ac:dyDescent="0.2">
      <c r="A11" s="2" t="s">
        <v>11</v>
      </c>
      <c r="B11" s="21">
        <f t="shared" si="0"/>
        <v>0</v>
      </c>
      <c r="C11" s="2">
        <f t="shared" si="1"/>
        <v>0</v>
      </c>
      <c r="D11" s="2">
        <f t="shared" si="2"/>
        <v>3</v>
      </c>
      <c r="E11" s="13">
        <f t="shared" si="3"/>
        <v>3</v>
      </c>
      <c r="F11" s="30">
        <v>0</v>
      </c>
      <c r="G11" s="30">
        <v>0</v>
      </c>
      <c r="H11" s="30">
        <v>0</v>
      </c>
    </row>
    <row r="12" spans="1:8" x14ac:dyDescent="0.2">
      <c r="A12" s="2" t="s">
        <v>3</v>
      </c>
      <c r="B12" s="21">
        <f t="shared" si="0"/>
        <v>0</v>
      </c>
      <c r="C12" s="2">
        <f t="shared" si="1"/>
        <v>0</v>
      </c>
      <c r="D12" s="2">
        <f t="shared" si="2"/>
        <v>3</v>
      </c>
      <c r="E12" s="13">
        <f t="shared" si="3"/>
        <v>3</v>
      </c>
      <c r="F12" s="30">
        <v>0</v>
      </c>
      <c r="G12" s="30">
        <v>0</v>
      </c>
      <c r="H12" s="30">
        <v>0</v>
      </c>
    </row>
    <row r="13" spans="1:8" x14ac:dyDescent="0.2">
      <c r="A13" s="2" t="s">
        <v>7</v>
      </c>
      <c r="B13" s="21">
        <f t="shared" si="0"/>
        <v>0</v>
      </c>
      <c r="C13" s="2">
        <f t="shared" si="1"/>
        <v>0</v>
      </c>
      <c r="D13" s="2">
        <f t="shared" si="2"/>
        <v>3</v>
      </c>
      <c r="E13" s="13">
        <f t="shared" si="3"/>
        <v>3</v>
      </c>
      <c r="F13" s="30">
        <v>0</v>
      </c>
      <c r="G13" s="30">
        <v>0</v>
      </c>
      <c r="H13" s="30">
        <v>0</v>
      </c>
    </row>
    <row r="14" spans="1:8" x14ac:dyDescent="0.2">
      <c r="A14" s="2" t="s">
        <v>4</v>
      </c>
      <c r="B14" s="21">
        <f t="shared" si="0"/>
        <v>0</v>
      </c>
      <c r="C14" s="2">
        <f t="shared" si="1"/>
        <v>0</v>
      </c>
      <c r="D14" s="2">
        <f t="shared" si="2"/>
        <v>3</v>
      </c>
      <c r="E14" s="13">
        <f t="shared" si="3"/>
        <v>3</v>
      </c>
      <c r="F14" s="30">
        <v>0</v>
      </c>
      <c r="G14" s="30">
        <v>0</v>
      </c>
      <c r="H14" s="30">
        <v>0</v>
      </c>
    </row>
    <row r="15" spans="1:8" x14ac:dyDescent="0.2">
      <c r="A15" s="2" t="s">
        <v>5</v>
      </c>
      <c r="B15" s="21">
        <f t="shared" si="0"/>
        <v>0</v>
      </c>
      <c r="C15" s="2">
        <f t="shared" si="1"/>
        <v>0</v>
      </c>
      <c r="D15" s="2">
        <f t="shared" si="2"/>
        <v>3</v>
      </c>
      <c r="E15" s="13">
        <f t="shared" si="3"/>
        <v>3</v>
      </c>
      <c r="F15" s="30">
        <v>0</v>
      </c>
      <c r="G15" s="30">
        <v>0</v>
      </c>
      <c r="H15" s="30">
        <v>0</v>
      </c>
    </row>
    <row r="16" spans="1:8" x14ac:dyDescent="0.2">
      <c r="A16" s="2" t="s">
        <v>10</v>
      </c>
      <c r="B16" s="21">
        <f t="shared" si="0"/>
        <v>0</v>
      </c>
      <c r="C16" s="2">
        <f t="shared" si="1"/>
        <v>0</v>
      </c>
      <c r="D16" s="2">
        <f t="shared" si="2"/>
        <v>3</v>
      </c>
      <c r="E16" s="13">
        <f t="shared" si="3"/>
        <v>3</v>
      </c>
      <c r="F16" s="30">
        <v>0</v>
      </c>
      <c r="G16" s="30">
        <v>0</v>
      </c>
      <c r="H16" s="30">
        <v>0</v>
      </c>
    </row>
    <row r="17" spans="1:8" x14ac:dyDescent="0.2">
      <c r="A17" s="2" t="s">
        <v>6</v>
      </c>
      <c r="B17" s="21">
        <f t="shared" si="0"/>
        <v>0</v>
      </c>
      <c r="C17" s="2">
        <f t="shared" si="1"/>
        <v>0</v>
      </c>
      <c r="D17" s="2">
        <f t="shared" si="2"/>
        <v>3</v>
      </c>
      <c r="E17" s="13">
        <f t="shared" si="3"/>
        <v>3</v>
      </c>
      <c r="F17" s="30">
        <v>0</v>
      </c>
      <c r="G17" s="30">
        <v>0</v>
      </c>
      <c r="H17" s="30">
        <v>0</v>
      </c>
    </row>
    <row r="18" spans="1:8" x14ac:dyDescent="0.2">
      <c r="A18" s="2" t="s">
        <v>8</v>
      </c>
      <c r="B18" s="21">
        <f t="shared" si="0"/>
        <v>0</v>
      </c>
      <c r="C18" s="2">
        <f t="shared" si="1"/>
        <v>0</v>
      </c>
      <c r="D18" s="2">
        <f t="shared" si="2"/>
        <v>3</v>
      </c>
      <c r="E18" s="13">
        <f t="shared" si="3"/>
        <v>3</v>
      </c>
      <c r="F18" s="30">
        <v>0</v>
      </c>
      <c r="G18" s="30">
        <v>0</v>
      </c>
      <c r="H18" s="30">
        <v>0</v>
      </c>
    </row>
    <row r="19" spans="1:8" x14ac:dyDescent="0.2">
      <c r="A19" s="1"/>
      <c r="C19" s="8"/>
      <c r="D19" s="8"/>
      <c r="E19" s="8"/>
      <c r="F19" s="84"/>
      <c r="G19" s="31"/>
      <c r="H19" s="31"/>
    </row>
    <row r="20" spans="1:8" s="33" customFormat="1" x14ac:dyDescent="0.2">
      <c r="A20" s="32" t="s">
        <v>36</v>
      </c>
      <c r="B20" s="85"/>
      <c r="C20" s="86"/>
      <c r="D20" s="86"/>
      <c r="E20" s="86"/>
      <c r="F20" s="87">
        <v>0</v>
      </c>
      <c r="G20" s="87">
        <v>0</v>
      </c>
      <c r="H20" s="87">
        <v>0</v>
      </c>
    </row>
    <row r="21" spans="1:8" x14ac:dyDescent="0.2">
      <c r="A21" s="1"/>
    </row>
    <row r="22" spans="1:8" x14ac:dyDescent="0.2">
      <c r="A22" s="3" t="s">
        <v>31</v>
      </c>
    </row>
    <row r="23" spans="1:8" x14ac:dyDescent="0.2">
      <c r="A23" s="22" t="s">
        <v>32</v>
      </c>
    </row>
    <row r="24" spans="1:8" ht="13.5" thickBot="1" x14ac:dyDescent="0.25">
      <c r="A24" s="16" t="s">
        <v>33</v>
      </c>
    </row>
    <row r="25" spans="1:8" ht="60.75" customHeight="1" thickBot="1" x14ac:dyDescent="0.25">
      <c r="A25" s="51"/>
      <c r="B25" s="157" t="s">
        <v>65</v>
      </c>
      <c r="C25" s="156"/>
    </row>
    <row r="27" spans="1:8" x14ac:dyDescent="0.2">
      <c r="A27" s="20"/>
    </row>
    <row r="28" spans="1:8" x14ac:dyDescent="0.2">
      <c r="A28" s="6"/>
    </row>
    <row r="29" spans="1:8" x14ac:dyDescent="0.2">
      <c r="A29" s="6"/>
    </row>
  </sheetData>
  <mergeCells count="1">
    <mergeCell ref="B25:C25"/>
  </mergeCells>
  <phoneticPr fontId="10" type="noConversion"/>
  <conditionalFormatting sqref="F6:H18 A25">
    <cfRule type="cellIs" dxfId="508" priority="2" stopIfTrue="1" operator="equal">
      <formula>"n/a"</formula>
    </cfRule>
    <cfRule type="cellIs" dxfId="507" priority="3" stopIfTrue="1" operator="equal">
      <formula>0</formula>
    </cfRule>
    <cfRule type="cellIs" dxfId="506" priority="4"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0"/>
  <sheetViews>
    <sheetView zoomScaleNormal="100" workbookViewId="0">
      <pane xSplit="5" ySplit="5" topLeftCell="Q6" activePane="bottomRight" state="frozen"/>
      <selection activeCell="B1" sqref="B1"/>
      <selection pane="topRight" activeCell="B1" sqref="B1"/>
      <selection pane="bottomLeft" activeCell="B1" sqref="B1"/>
      <selection pane="bottomRight" activeCell="E21" sqref="E21"/>
    </sheetView>
  </sheetViews>
  <sheetFormatPr defaultRowHeight="12.75" x14ac:dyDescent="0.2"/>
  <cols>
    <col min="1" max="1" width="42.7109375" customWidth="1"/>
    <col min="2" max="4" width="16" customWidth="1"/>
    <col min="5" max="5" width="18.28515625" customWidth="1"/>
    <col min="6" max="10" width="17.28515625" style="6" customWidth="1"/>
    <col min="11" max="16" width="17.28515625" customWidth="1"/>
    <col min="17" max="17" width="16.140625" customWidth="1"/>
  </cols>
  <sheetData>
    <row r="1" spans="1:17" ht="63" x14ac:dyDescent="0.25">
      <c r="A1" s="5" t="s">
        <v>54</v>
      </c>
      <c r="C1" s="4"/>
      <c r="D1" s="4"/>
      <c r="E1" s="4"/>
      <c r="F1" s="28"/>
      <c r="G1" s="28"/>
    </row>
    <row r="2" spans="1:17" ht="12.75" customHeight="1" x14ac:dyDescent="0.25">
      <c r="A2" s="5"/>
      <c r="B2" s="14" t="s">
        <v>13</v>
      </c>
      <c r="C2" s="18" t="s">
        <v>15</v>
      </c>
      <c r="D2" s="12" t="s">
        <v>15</v>
      </c>
      <c r="E2" s="27" t="s">
        <v>18</v>
      </c>
      <c r="F2" s="28"/>
      <c r="G2" s="28"/>
    </row>
    <row r="3" spans="1:17" ht="12.75" customHeight="1" x14ac:dyDescent="0.2">
      <c r="A3" s="7"/>
      <c r="B3" s="15" t="s">
        <v>14</v>
      </c>
      <c r="C3" s="19" t="s">
        <v>16</v>
      </c>
      <c r="D3" s="11" t="s">
        <v>17</v>
      </c>
      <c r="E3" s="17" t="s">
        <v>19</v>
      </c>
      <c r="F3" s="29"/>
      <c r="G3" s="28"/>
      <c r="N3" s="6"/>
      <c r="O3" s="6"/>
    </row>
    <row r="4" spans="1:17" ht="12.75" customHeight="1" x14ac:dyDescent="0.2">
      <c r="A4" s="7"/>
      <c r="B4" s="90" t="s">
        <v>39</v>
      </c>
      <c r="C4" s="19" t="s">
        <v>40</v>
      </c>
      <c r="D4" s="11" t="s">
        <v>41</v>
      </c>
      <c r="E4" s="17" t="s">
        <v>42</v>
      </c>
      <c r="F4" s="29"/>
      <c r="G4" s="28"/>
      <c r="N4" s="6"/>
      <c r="O4" s="6"/>
    </row>
    <row r="5" spans="1:17" s="47" customFormat="1" x14ac:dyDescent="0.2">
      <c r="A5" s="43"/>
      <c r="B5" s="44"/>
      <c r="C5" s="45"/>
      <c r="D5" s="45"/>
      <c r="E5" s="44"/>
      <c r="F5" s="46">
        <v>38740</v>
      </c>
      <c r="G5" s="46">
        <v>38775</v>
      </c>
      <c r="H5" s="46">
        <v>38796</v>
      </c>
      <c r="I5" s="46">
        <v>38831</v>
      </c>
      <c r="J5" s="46">
        <v>38859</v>
      </c>
      <c r="K5" s="46">
        <v>38887</v>
      </c>
      <c r="L5" s="46">
        <v>38922</v>
      </c>
      <c r="M5" s="46">
        <v>38957</v>
      </c>
      <c r="N5" s="46">
        <v>38985</v>
      </c>
      <c r="O5" s="46">
        <v>39014</v>
      </c>
      <c r="P5" s="46">
        <v>39041</v>
      </c>
      <c r="Q5" s="46">
        <v>39069</v>
      </c>
    </row>
    <row r="6" spans="1:17" x14ac:dyDescent="0.2">
      <c r="A6" s="2" t="s">
        <v>0</v>
      </c>
      <c r="B6" s="21">
        <f>COUNTIF(F6:Q6,"&gt;0")</f>
        <v>6</v>
      </c>
      <c r="C6" s="2">
        <f>COUNTIF(F6:Q6,"&lt;0")</f>
        <v>0</v>
      </c>
      <c r="D6" s="2">
        <f>COUNTIF(F6:Q6,"0")</f>
        <v>6</v>
      </c>
      <c r="E6" s="13">
        <f t="shared" ref="E6:E18" si="0">SUM(B6:D6)</f>
        <v>12</v>
      </c>
      <c r="F6" s="30">
        <v>0</v>
      </c>
      <c r="G6" s="30">
        <v>0</v>
      </c>
      <c r="H6" s="30">
        <v>0</v>
      </c>
      <c r="I6" s="30">
        <v>0</v>
      </c>
      <c r="J6" s="30">
        <v>0</v>
      </c>
      <c r="K6" s="30">
        <v>2.5000000000000001E-3</v>
      </c>
      <c r="L6" s="30">
        <v>5.0000000000000001E-3</v>
      </c>
      <c r="M6" s="30">
        <v>5.0000000000000001E-3</v>
      </c>
      <c r="N6" s="30">
        <v>5.0000000000000001E-3</v>
      </c>
      <c r="O6" s="30">
        <v>2.5000000000000001E-3</v>
      </c>
      <c r="P6" s="30">
        <v>2.5000000000000001E-3</v>
      </c>
      <c r="Q6" s="30">
        <v>0</v>
      </c>
    </row>
    <row r="7" spans="1:17" x14ac:dyDescent="0.2">
      <c r="A7" s="2" t="s">
        <v>1</v>
      </c>
      <c r="B7" s="21">
        <f t="shared" ref="B7:B18" si="1">COUNTIF(F7:Q7,"&gt;0")</f>
        <v>6</v>
      </c>
      <c r="C7" s="2">
        <f t="shared" ref="C7:C18" si="2">COUNTIF(F7:Q7,"&lt;0")</f>
        <v>0</v>
      </c>
      <c r="D7" s="2">
        <f t="shared" ref="D7:D18" si="3">COUNTIF(F7:Q7,"0")</f>
        <v>6</v>
      </c>
      <c r="E7" s="13">
        <f t="shared" si="0"/>
        <v>12</v>
      </c>
      <c r="F7" s="30">
        <v>0</v>
      </c>
      <c r="G7" s="30">
        <v>0</v>
      </c>
      <c r="H7" s="30">
        <v>0</v>
      </c>
      <c r="I7" s="30">
        <v>0</v>
      </c>
      <c r="J7" s="30">
        <v>0</v>
      </c>
      <c r="K7" s="30">
        <v>2.5000000000000001E-3</v>
      </c>
      <c r="L7" s="30">
        <v>5.0000000000000001E-3</v>
      </c>
      <c r="M7" s="30">
        <v>5.0000000000000001E-3</v>
      </c>
      <c r="N7" s="30">
        <v>5.0000000000000001E-3</v>
      </c>
      <c r="O7" s="30">
        <v>5.0000000000000001E-3</v>
      </c>
      <c r="P7" s="30">
        <v>2.5000000000000001E-3</v>
      </c>
      <c r="Q7" s="30">
        <v>0</v>
      </c>
    </row>
    <row r="8" spans="1:17" x14ac:dyDescent="0.2">
      <c r="A8" s="2" t="s">
        <v>9</v>
      </c>
      <c r="B8" s="21">
        <f t="shared" si="1"/>
        <v>3</v>
      </c>
      <c r="C8" s="2">
        <f t="shared" si="2"/>
        <v>0</v>
      </c>
      <c r="D8" s="2">
        <f t="shared" si="3"/>
        <v>9</v>
      </c>
      <c r="E8" s="13">
        <f t="shared" si="0"/>
        <v>12</v>
      </c>
      <c r="F8" s="30">
        <v>0</v>
      </c>
      <c r="G8" s="30">
        <v>0</v>
      </c>
      <c r="H8" s="30">
        <v>0</v>
      </c>
      <c r="I8" s="30">
        <v>0</v>
      </c>
      <c r="J8" s="30">
        <v>0</v>
      </c>
      <c r="K8" s="30">
        <v>0</v>
      </c>
      <c r="L8" s="30">
        <v>5.0000000000000001E-3</v>
      </c>
      <c r="M8" s="30">
        <v>5.0000000000000001E-3</v>
      </c>
      <c r="N8" s="30">
        <v>5.0000000000000001E-3</v>
      </c>
      <c r="O8" s="30">
        <v>0</v>
      </c>
      <c r="P8" s="30">
        <v>0</v>
      </c>
      <c r="Q8" s="30">
        <v>0</v>
      </c>
    </row>
    <row r="9" spans="1:17" x14ac:dyDescent="0.2">
      <c r="A9" s="2" t="s">
        <v>12</v>
      </c>
      <c r="B9" s="21">
        <f t="shared" si="1"/>
        <v>2</v>
      </c>
      <c r="C9" s="2">
        <f t="shared" si="2"/>
        <v>0</v>
      </c>
      <c r="D9" s="2">
        <f t="shared" si="3"/>
        <v>9</v>
      </c>
      <c r="E9" s="13">
        <f t="shared" si="0"/>
        <v>11</v>
      </c>
      <c r="F9" s="30">
        <v>0</v>
      </c>
      <c r="G9" s="30">
        <v>0</v>
      </c>
      <c r="H9" s="30">
        <v>0</v>
      </c>
      <c r="I9" s="30">
        <v>0</v>
      </c>
      <c r="J9" s="30">
        <v>0</v>
      </c>
      <c r="K9" s="30">
        <v>0</v>
      </c>
      <c r="L9" s="37"/>
      <c r="M9" s="30">
        <v>5.0000000000000001E-3</v>
      </c>
      <c r="N9" s="30">
        <v>2.5000000000000001E-3</v>
      </c>
      <c r="O9" s="30">
        <v>0</v>
      </c>
      <c r="P9" s="30">
        <v>0</v>
      </c>
      <c r="Q9" s="30">
        <v>0</v>
      </c>
    </row>
    <row r="10" spans="1:17" x14ac:dyDescent="0.2">
      <c r="A10" s="2" t="s">
        <v>2</v>
      </c>
      <c r="B10" s="21">
        <f t="shared" si="1"/>
        <v>5</v>
      </c>
      <c r="C10" s="2">
        <f t="shared" si="2"/>
        <v>0</v>
      </c>
      <c r="D10" s="2">
        <f t="shared" si="3"/>
        <v>6</v>
      </c>
      <c r="E10" s="13">
        <f t="shared" si="0"/>
        <v>11</v>
      </c>
      <c r="F10" s="30">
        <v>0</v>
      </c>
      <c r="G10" s="30">
        <v>0</v>
      </c>
      <c r="H10" s="37"/>
      <c r="I10" s="30">
        <v>0</v>
      </c>
      <c r="J10" s="30">
        <v>0</v>
      </c>
      <c r="K10" s="30">
        <v>2.5000000000000001E-3</v>
      </c>
      <c r="L10" s="30">
        <v>5.0000000000000001E-3</v>
      </c>
      <c r="M10" s="30">
        <v>5.0000000000000001E-3</v>
      </c>
      <c r="N10" s="30">
        <v>5.0000000000000001E-3</v>
      </c>
      <c r="O10" s="30">
        <v>2.5000000000000001E-3</v>
      </c>
      <c r="P10" s="30">
        <v>0</v>
      </c>
      <c r="Q10" s="30">
        <v>0</v>
      </c>
    </row>
    <row r="11" spans="1:17" x14ac:dyDescent="0.2">
      <c r="A11" s="2" t="s">
        <v>11</v>
      </c>
      <c r="B11" s="21">
        <f t="shared" si="1"/>
        <v>3</v>
      </c>
      <c r="C11" s="2">
        <f t="shared" si="2"/>
        <v>0</v>
      </c>
      <c r="D11" s="2">
        <f t="shared" si="3"/>
        <v>8</v>
      </c>
      <c r="E11" s="13">
        <f t="shared" si="0"/>
        <v>11</v>
      </c>
      <c r="F11" s="30">
        <v>0</v>
      </c>
      <c r="G11" s="30">
        <v>0</v>
      </c>
      <c r="H11" s="30">
        <v>0</v>
      </c>
      <c r="I11" s="30">
        <v>0</v>
      </c>
      <c r="J11" s="30">
        <v>0</v>
      </c>
      <c r="K11" s="30">
        <v>0</v>
      </c>
      <c r="L11" s="30">
        <v>5.0000000000000001E-3</v>
      </c>
      <c r="M11" s="37"/>
      <c r="N11" s="30">
        <v>5.0000000000000001E-3</v>
      </c>
      <c r="O11" s="30">
        <v>2.5000000000000001E-3</v>
      </c>
      <c r="P11" s="30">
        <v>0</v>
      </c>
      <c r="Q11" s="30">
        <v>0</v>
      </c>
    </row>
    <row r="12" spans="1:17" x14ac:dyDescent="0.2">
      <c r="A12" s="2" t="s">
        <v>3</v>
      </c>
      <c r="B12" s="21">
        <f t="shared" si="1"/>
        <v>4</v>
      </c>
      <c r="C12" s="2">
        <f t="shared" si="2"/>
        <v>0</v>
      </c>
      <c r="D12" s="2">
        <f t="shared" si="3"/>
        <v>7</v>
      </c>
      <c r="E12" s="13">
        <f t="shared" si="0"/>
        <v>11</v>
      </c>
      <c r="F12" s="30">
        <v>0</v>
      </c>
      <c r="G12" s="30">
        <v>0</v>
      </c>
      <c r="H12" s="30">
        <v>0</v>
      </c>
      <c r="I12" s="30">
        <v>0</v>
      </c>
      <c r="J12" s="30">
        <v>0</v>
      </c>
      <c r="K12" s="30">
        <v>2.5000000000000001E-3</v>
      </c>
      <c r="L12" s="30">
        <v>5.0000000000000001E-3</v>
      </c>
      <c r="M12" s="30">
        <v>5.0000000000000001E-3</v>
      </c>
      <c r="N12" s="30">
        <v>5.0000000000000001E-3</v>
      </c>
      <c r="O12" s="37"/>
      <c r="P12" s="30">
        <v>0</v>
      </c>
      <c r="Q12" s="30">
        <v>0</v>
      </c>
    </row>
    <row r="13" spans="1:17" x14ac:dyDescent="0.2">
      <c r="A13" s="2" t="s">
        <v>7</v>
      </c>
      <c r="B13" s="21">
        <f t="shared" si="1"/>
        <v>6</v>
      </c>
      <c r="C13" s="2">
        <f t="shared" si="2"/>
        <v>0</v>
      </c>
      <c r="D13" s="2">
        <f t="shared" si="3"/>
        <v>6</v>
      </c>
      <c r="E13" s="13">
        <f t="shared" si="0"/>
        <v>12</v>
      </c>
      <c r="F13" s="30">
        <v>0</v>
      </c>
      <c r="G13" s="30">
        <v>0</v>
      </c>
      <c r="H13" s="30">
        <v>0</v>
      </c>
      <c r="I13" s="30">
        <v>0</v>
      </c>
      <c r="J13" s="30">
        <v>0</v>
      </c>
      <c r="K13" s="30">
        <v>2.5000000000000001E-3</v>
      </c>
      <c r="L13" s="30">
        <v>5.0000000000000001E-3</v>
      </c>
      <c r="M13" s="30">
        <v>5.0000000000000001E-3</v>
      </c>
      <c r="N13" s="30">
        <v>5.0000000000000001E-3</v>
      </c>
      <c r="O13" s="30">
        <v>5.0000000000000001E-3</v>
      </c>
      <c r="P13" s="30">
        <v>2.5000000000000001E-3</v>
      </c>
      <c r="Q13" s="30">
        <v>0</v>
      </c>
    </row>
    <row r="14" spans="1:17" x14ac:dyDescent="0.2">
      <c r="A14" s="2" t="s">
        <v>4</v>
      </c>
      <c r="B14" s="21">
        <f t="shared" si="1"/>
        <v>6</v>
      </c>
      <c r="C14" s="2">
        <f t="shared" si="2"/>
        <v>0</v>
      </c>
      <c r="D14" s="2">
        <f t="shared" si="3"/>
        <v>6</v>
      </c>
      <c r="E14" s="13">
        <f t="shared" si="0"/>
        <v>12</v>
      </c>
      <c r="F14" s="30">
        <v>0</v>
      </c>
      <c r="G14" s="30">
        <v>0</v>
      </c>
      <c r="H14" s="30">
        <v>0</v>
      </c>
      <c r="I14" s="30">
        <v>0</v>
      </c>
      <c r="J14" s="30">
        <v>0</v>
      </c>
      <c r="K14" s="30">
        <v>2.5000000000000001E-3</v>
      </c>
      <c r="L14" s="30">
        <v>5.0000000000000001E-3</v>
      </c>
      <c r="M14" s="30">
        <v>5.0000000000000001E-3</v>
      </c>
      <c r="N14" s="30">
        <v>2.5000000000000001E-3</v>
      </c>
      <c r="O14" s="30">
        <v>2.5000000000000001E-3</v>
      </c>
      <c r="P14" s="30">
        <v>2.5000000000000001E-3</v>
      </c>
      <c r="Q14" s="30">
        <v>0</v>
      </c>
    </row>
    <row r="15" spans="1:17" x14ac:dyDescent="0.2">
      <c r="A15" s="2" t="s">
        <v>5</v>
      </c>
      <c r="B15" s="21">
        <f t="shared" si="1"/>
        <v>6</v>
      </c>
      <c r="C15" s="2">
        <f t="shared" si="2"/>
        <v>0</v>
      </c>
      <c r="D15" s="2">
        <f t="shared" si="3"/>
        <v>6</v>
      </c>
      <c r="E15" s="13">
        <f t="shared" si="0"/>
        <v>12</v>
      </c>
      <c r="F15" s="30">
        <v>0</v>
      </c>
      <c r="G15" s="30">
        <v>0</v>
      </c>
      <c r="H15" s="30">
        <v>0</v>
      </c>
      <c r="I15" s="30">
        <v>0</v>
      </c>
      <c r="J15" s="30">
        <v>0</v>
      </c>
      <c r="K15" s="30">
        <v>2.5000000000000001E-3</v>
      </c>
      <c r="L15" s="30">
        <v>5.0000000000000001E-3</v>
      </c>
      <c r="M15" s="30">
        <v>5.0000000000000001E-3</v>
      </c>
      <c r="N15" s="30">
        <v>5.0000000000000001E-3</v>
      </c>
      <c r="O15" s="30">
        <v>2.5000000000000001E-3</v>
      </c>
      <c r="P15" s="30">
        <v>2.5000000000000001E-3</v>
      </c>
      <c r="Q15" s="30">
        <v>0</v>
      </c>
    </row>
    <row r="16" spans="1:17" x14ac:dyDescent="0.2">
      <c r="A16" s="2" t="s">
        <v>10</v>
      </c>
      <c r="B16" s="21">
        <f t="shared" si="1"/>
        <v>3</v>
      </c>
      <c r="C16" s="2">
        <f t="shared" si="2"/>
        <v>0</v>
      </c>
      <c r="D16" s="2">
        <f t="shared" si="3"/>
        <v>9</v>
      </c>
      <c r="E16" s="13">
        <f t="shared" si="0"/>
        <v>12</v>
      </c>
      <c r="F16" s="30">
        <v>0</v>
      </c>
      <c r="G16" s="30">
        <v>0</v>
      </c>
      <c r="H16" s="30">
        <v>0</v>
      </c>
      <c r="I16" s="30">
        <v>0</v>
      </c>
      <c r="J16" s="30">
        <v>0</v>
      </c>
      <c r="K16" s="30">
        <v>0</v>
      </c>
      <c r="L16" s="30">
        <v>5.0000000000000001E-3</v>
      </c>
      <c r="M16" s="30">
        <v>5.0000000000000001E-3</v>
      </c>
      <c r="N16" s="30">
        <v>5.0000000000000001E-3</v>
      </c>
      <c r="O16" s="30">
        <v>0</v>
      </c>
      <c r="P16" s="30">
        <v>0</v>
      </c>
      <c r="Q16" s="30">
        <v>0</v>
      </c>
    </row>
    <row r="17" spans="1:17" x14ac:dyDescent="0.2">
      <c r="A17" s="2" t="s">
        <v>6</v>
      </c>
      <c r="B17" s="21">
        <f t="shared" si="1"/>
        <v>4</v>
      </c>
      <c r="C17" s="2">
        <f t="shared" si="2"/>
        <v>0</v>
      </c>
      <c r="D17" s="2">
        <f t="shared" si="3"/>
        <v>8</v>
      </c>
      <c r="E17" s="13">
        <f t="shared" si="0"/>
        <v>12</v>
      </c>
      <c r="F17" s="30">
        <v>0</v>
      </c>
      <c r="G17" s="30">
        <v>0</v>
      </c>
      <c r="H17" s="30">
        <v>0</v>
      </c>
      <c r="I17" s="30">
        <v>0</v>
      </c>
      <c r="J17" s="30">
        <v>0</v>
      </c>
      <c r="K17" s="30">
        <v>0</v>
      </c>
      <c r="L17" s="30">
        <v>5.0000000000000001E-3</v>
      </c>
      <c r="M17" s="30">
        <v>5.0000000000000001E-3</v>
      </c>
      <c r="N17" s="30">
        <v>5.0000000000000001E-3</v>
      </c>
      <c r="O17" s="30">
        <v>2.5000000000000001E-3</v>
      </c>
      <c r="P17" s="30">
        <v>0</v>
      </c>
      <c r="Q17" s="30">
        <v>0</v>
      </c>
    </row>
    <row r="18" spans="1:17" x14ac:dyDescent="0.2">
      <c r="A18" s="2" t="s">
        <v>8</v>
      </c>
      <c r="B18" s="21">
        <f t="shared" si="1"/>
        <v>5</v>
      </c>
      <c r="C18" s="2">
        <f t="shared" si="2"/>
        <v>0</v>
      </c>
      <c r="D18" s="2">
        <f t="shared" si="3"/>
        <v>6</v>
      </c>
      <c r="E18" s="13">
        <f t="shared" si="0"/>
        <v>11</v>
      </c>
      <c r="F18" s="30">
        <v>0</v>
      </c>
      <c r="G18" s="30">
        <v>0</v>
      </c>
      <c r="H18" s="30">
        <v>0</v>
      </c>
      <c r="I18" s="30">
        <v>0</v>
      </c>
      <c r="J18" s="30">
        <v>0</v>
      </c>
      <c r="K18" s="30">
        <v>2.5000000000000001E-3</v>
      </c>
      <c r="L18" s="30">
        <v>5.0000000000000001E-3</v>
      </c>
      <c r="M18" s="30">
        <v>5.0000000000000001E-3</v>
      </c>
      <c r="N18" s="30">
        <v>5.0000000000000001E-3</v>
      </c>
      <c r="O18" s="30">
        <v>2.5000000000000001E-3</v>
      </c>
      <c r="P18" s="37"/>
      <c r="Q18" s="30">
        <v>0</v>
      </c>
    </row>
    <row r="19" spans="1:17" x14ac:dyDescent="0.2">
      <c r="A19" s="1"/>
      <c r="C19" s="8"/>
      <c r="D19" s="8"/>
      <c r="E19" s="8"/>
      <c r="F19" s="78"/>
      <c r="G19" s="78"/>
      <c r="H19" s="78"/>
    </row>
    <row r="20" spans="1:17" s="33" customFormat="1" x14ac:dyDescent="0.2">
      <c r="A20" s="32" t="s">
        <v>36</v>
      </c>
      <c r="B20" s="85"/>
      <c r="C20" s="86"/>
      <c r="D20" s="86"/>
      <c r="E20" s="86"/>
      <c r="F20" s="87">
        <v>0</v>
      </c>
      <c r="G20" s="87">
        <v>0</v>
      </c>
      <c r="H20" s="87">
        <v>0</v>
      </c>
      <c r="I20" s="87">
        <v>0</v>
      </c>
      <c r="J20" s="87">
        <v>0</v>
      </c>
      <c r="K20" s="30">
        <v>2.5000000000000001E-3</v>
      </c>
      <c r="L20" s="30">
        <v>5.0000000000000001E-3</v>
      </c>
      <c r="M20" s="30">
        <v>5.0000000000000001E-3</v>
      </c>
      <c r="N20" s="30">
        <v>5.0000000000000001E-3</v>
      </c>
      <c r="O20" s="30">
        <v>2.5000000000000001E-3</v>
      </c>
      <c r="P20" s="87">
        <v>0</v>
      </c>
      <c r="Q20" s="87">
        <v>0</v>
      </c>
    </row>
    <row r="21" spans="1:17" ht="13.5" thickBot="1" x14ac:dyDescent="0.25">
      <c r="A21" s="1"/>
    </row>
    <row r="22" spans="1:17" ht="13.5" thickBot="1" x14ac:dyDescent="0.25">
      <c r="A22" s="52"/>
      <c r="B22" s="83" t="s">
        <v>34</v>
      </c>
      <c r="C22" s="53"/>
    </row>
    <row r="23" spans="1:17" ht="9" customHeight="1" thickBot="1" x14ac:dyDescent="0.25">
      <c r="A23" s="49"/>
      <c r="C23" s="50"/>
    </row>
    <row r="24" spans="1:17" ht="13.5" thickBot="1" x14ac:dyDescent="0.25">
      <c r="A24" s="54"/>
      <c r="B24" s="83" t="s">
        <v>32</v>
      </c>
      <c r="C24" s="53"/>
    </row>
    <row r="25" spans="1:17" ht="9" customHeight="1" thickBot="1" x14ac:dyDescent="0.25">
      <c r="A25" s="49"/>
      <c r="C25" s="50"/>
    </row>
    <row r="26" spans="1:17" ht="13.5" thickBot="1" x14ac:dyDescent="0.25">
      <c r="A26" s="55"/>
      <c r="B26" s="83" t="s">
        <v>33</v>
      </c>
      <c r="C26" s="53"/>
    </row>
    <row r="27" spans="1:17" ht="9" customHeight="1" thickBot="1" x14ac:dyDescent="0.25">
      <c r="A27" s="56"/>
      <c r="C27" s="50"/>
    </row>
    <row r="28" spans="1:17" ht="37.5" customHeight="1" thickBot="1" x14ac:dyDescent="0.25">
      <c r="A28" s="64"/>
      <c r="B28" s="155" t="s">
        <v>35</v>
      </c>
      <c r="C28" s="156"/>
    </row>
    <row r="29" spans="1:17" ht="9" customHeight="1" thickBot="1" x14ac:dyDescent="0.25">
      <c r="A29" s="49"/>
      <c r="C29" s="50"/>
    </row>
    <row r="30" spans="1:17" ht="28.5" customHeight="1" thickBot="1" x14ac:dyDescent="0.25">
      <c r="A30" s="66"/>
      <c r="B30" s="157" t="s">
        <v>65</v>
      </c>
      <c r="C30" s="156"/>
    </row>
  </sheetData>
  <mergeCells count="2">
    <mergeCell ref="B28:C28"/>
    <mergeCell ref="B30:C30"/>
  </mergeCells>
  <phoneticPr fontId="10" type="noConversion"/>
  <conditionalFormatting sqref="F6:Q18 K20:O20 A28 A30">
    <cfRule type="cellIs" dxfId="505" priority="4" stopIfTrue="1" operator="equal">
      <formula>"n/a"</formula>
    </cfRule>
    <cfRule type="cellIs" dxfId="504" priority="5" stopIfTrue="1" operator="equal">
      <formula>0</formula>
    </cfRule>
    <cfRule type="cellIs" dxfId="503" priority="6"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33"/>
  <sheetViews>
    <sheetView zoomScaleNormal="100" workbookViewId="0">
      <pane xSplit="5" ySplit="5" topLeftCell="F9" activePane="bottomRight" state="frozen"/>
      <selection activeCell="B1" sqref="B1"/>
      <selection pane="topRight" activeCell="B1" sqref="B1"/>
      <selection pane="bottomLeft" activeCell="B1" sqref="B1"/>
      <selection pane="bottomRight" activeCell="G37" sqref="G37"/>
    </sheetView>
  </sheetViews>
  <sheetFormatPr defaultRowHeight="12.75" x14ac:dyDescent="0.2"/>
  <cols>
    <col min="1" max="1" width="42.7109375" customWidth="1"/>
    <col min="2" max="5" width="17.28515625" customWidth="1"/>
    <col min="6" max="10" width="17.28515625" style="6" customWidth="1"/>
    <col min="11" max="16" width="17.28515625" customWidth="1"/>
    <col min="17" max="17" width="16.140625" customWidth="1"/>
  </cols>
  <sheetData>
    <row r="1" spans="1:17" ht="63" x14ac:dyDescent="0.25">
      <c r="A1" s="5" t="s">
        <v>54</v>
      </c>
      <c r="C1" s="4"/>
      <c r="D1" s="4"/>
      <c r="E1" s="4"/>
      <c r="F1" s="28"/>
      <c r="G1" s="28"/>
    </row>
    <row r="2" spans="1:17" ht="12.75" customHeight="1" x14ac:dyDescent="0.25">
      <c r="A2" s="5"/>
      <c r="B2" s="14" t="s">
        <v>13</v>
      </c>
      <c r="C2" s="18" t="s">
        <v>15</v>
      </c>
      <c r="D2" s="12" t="s">
        <v>15</v>
      </c>
      <c r="E2" s="27" t="s">
        <v>18</v>
      </c>
      <c r="F2" s="28"/>
      <c r="G2" s="28"/>
    </row>
    <row r="3" spans="1:17" ht="12.75" customHeight="1" x14ac:dyDescent="0.2">
      <c r="A3" s="7"/>
      <c r="B3" s="15" t="s">
        <v>14</v>
      </c>
      <c r="C3" s="19" t="s">
        <v>16</v>
      </c>
      <c r="D3" s="11" t="s">
        <v>17</v>
      </c>
      <c r="E3" s="17" t="s">
        <v>19</v>
      </c>
      <c r="F3" s="29"/>
      <c r="G3" s="28"/>
      <c r="N3" s="6"/>
      <c r="O3" s="6"/>
    </row>
    <row r="4" spans="1:17" ht="12.75" customHeight="1" x14ac:dyDescent="0.2">
      <c r="A4" s="7"/>
      <c r="B4" s="90" t="s">
        <v>39</v>
      </c>
      <c r="C4" s="19" t="s">
        <v>40</v>
      </c>
      <c r="D4" s="11" t="s">
        <v>41</v>
      </c>
      <c r="E4" s="17" t="s">
        <v>42</v>
      </c>
      <c r="F4" s="29"/>
      <c r="G4" s="28"/>
      <c r="N4" s="6"/>
      <c r="O4" s="6"/>
    </row>
    <row r="5" spans="1:17" s="47" customFormat="1" x14ac:dyDescent="0.2">
      <c r="A5" s="43"/>
      <c r="B5" s="44"/>
      <c r="C5" s="45"/>
      <c r="D5" s="45"/>
      <c r="E5" s="44"/>
      <c r="F5" s="46">
        <v>39104</v>
      </c>
      <c r="G5" s="46">
        <v>39139</v>
      </c>
      <c r="H5" s="46">
        <v>39167</v>
      </c>
      <c r="I5" s="46">
        <v>39195</v>
      </c>
      <c r="J5" s="46">
        <v>39223</v>
      </c>
      <c r="K5" s="46">
        <v>39258</v>
      </c>
      <c r="L5" s="46">
        <v>39286</v>
      </c>
      <c r="M5" s="46">
        <v>39321</v>
      </c>
      <c r="N5" s="46">
        <v>39349</v>
      </c>
      <c r="O5" s="46">
        <v>39384</v>
      </c>
      <c r="P5" s="46">
        <v>39412</v>
      </c>
      <c r="Q5" s="46">
        <v>39433</v>
      </c>
    </row>
    <row r="6" spans="1:17" x14ac:dyDescent="0.2">
      <c r="A6" s="2" t="s">
        <v>0</v>
      </c>
      <c r="B6" s="21">
        <f>COUNTIF(F6:Q6,"&gt;0")</f>
        <v>2</v>
      </c>
      <c r="C6" s="2">
        <f>COUNTIF(F6:Q6,"&lt;0")</f>
        <v>0</v>
      </c>
      <c r="D6" s="2">
        <f>COUNTIF(F6:Q6,"0")</f>
        <v>4</v>
      </c>
      <c r="E6" s="13">
        <f t="shared" ref="E6:E19" si="0">SUM(B6:D6)</f>
        <v>6</v>
      </c>
      <c r="F6" s="30">
        <v>2.5000000000000001E-3</v>
      </c>
      <c r="G6" s="30">
        <v>2.5000000000000001E-3</v>
      </c>
      <c r="H6" s="30">
        <v>0</v>
      </c>
      <c r="I6" s="30">
        <v>0</v>
      </c>
      <c r="J6" s="30">
        <v>0</v>
      </c>
      <c r="K6" s="30">
        <v>0</v>
      </c>
      <c r="L6" s="35"/>
      <c r="M6" s="35"/>
      <c r="N6" s="35"/>
      <c r="O6" s="35"/>
      <c r="P6" s="35"/>
      <c r="Q6" s="35"/>
    </row>
    <row r="7" spans="1:17" x14ac:dyDescent="0.2">
      <c r="A7" s="2" t="s">
        <v>1</v>
      </c>
      <c r="B7" s="21">
        <f t="shared" ref="B7:B21" si="1">COUNTIF(F7:Q7,"&gt;0")</f>
        <v>2</v>
      </c>
      <c r="C7" s="2">
        <f t="shared" ref="C7:C21" si="2">COUNTIF(F7:Q7,"&lt;0")</f>
        <v>0</v>
      </c>
      <c r="D7" s="2">
        <f t="shared" ref="D7:D21" si="3">COUNTIF(F7:Q7,"0")</f>
        <v>3</v>
      </c>
      <c r="E7" s="13">
        <f t="shared" si="0"/>
        <v>5</v>
      </c>
      <c r="F7" s="30">
        <v>2.5000000000000001E-3</v>
      </c>
      <c r="G7" s="30">
        <v>2.5000000000000001E-3</v>
      </c>
      <c r="H7" s="30">
        <v>0</v>
      </c>
      <c r="I7" s="30">
        <v>0</v>
      </c>
      <c r="J7" s="30">
        <v>0</v>
      </c>
      <c r="K7" s="37"/>
      <c r="L7" s="35"/>
      <c r="M7" s="35"/>
      <c r="N7" s="35"/>
      <c r="O7" s="35"/>
      <c r="P7" s="35"/>
      <c r="Q7" s="35"/>
    </row>
    <row r="8" spans="1:17" x14ac:dyDescent="0.2">
      <c r="A8" s="2" t="s">
        <v>9</v>
      </c>
      <c r="B8" s="21">
        <f t="shared" si="1"/>
        <v>1</v>
      </c>
      <c r="C8" s="2">
        <f t="shared" si="2"/>
        <v>9</v>
      </c>
      <c r="D8" s="2">
        <f t="shared" si="3"/>
        <v>2</v>
      </c>
      <c r="E8" s="13">
        <f t="shared" si="0"/>
        <v>12</v>
      </c>
      <c r="F8" s="30">
        <v>0</v>
      </c>
      <c r="G8" s="30">
        <v>2.5000000000000001E-3</v>
      </c>
      <c r="H8" s="30">
        <v>0</v>
      </c>
      <c r="I8" s="30">
        <v>-2.5000000000000001E-3</v>
      </c>
      <c r="J8" s="30">
        <v>-5.0000000000000001E-3</v>
      </c>
      <c r="K8" s="30">
        <v>-5.0000000000000001E-3</v>
      </c>
      <c r="L8" s="30">
        <v>-2.5000000000000001E-3</v>
      </c>
      <c r="M8" s="30">
        <v>-2.5000000000000001E-3</v>
      </c>
      <c r="N8" s="30">
        <v>-5.0000000000000001E-3</v>
      </c>
      <c r="O8" s="30">
        <v>-2.5000000000000001E-3</v>
      </c>
      <c r="P8" s="30">
        <v>-2.5000000000000001E-3</v>
      </c>
      <c r="Q8" s="30">
        <v>-2.5000000000000001E-3</v>
      </c>
    </row>
    <row r="9" spans="1:17" x14ac:dyDescent="0.2">
      <c r="A9" s="2" t="s">
        <v>12</v>
      </c>
      <c r="B9" s="21">
        <f t="shared" si="1"/>
        <v>0</v>
      </c>
      <c r="C9" s="2">
        <f t="shared" si="2"/>
        <v>5</v>
      </c>
      <c r="D9" s="2">
        <f t="shared" si="3"/>
        <v>7</v>
      </c>
      <c r="E9" s="13">
        <f t="shared" si="0"/>
        <v>12</v>
      </c>
      <c r="F9" s="30">
        <v>0</v>
      </c>
      <c r="G9" s="30">
        <v>0</v>
      </c>
      <c r="H9" s="30">
        <v>0</v>
      </c>
      <c r="I9" s="30">
        <v>0</v>
      </c>
      <c r="J9" s="30">
        <v>0</v>
      </c>
      <c r="K9" s="30">
        <v>-2.5000000000000001E-3</v>
      </c>
      <c r="L9" s="30">
        <v>0</v>
      </c>
      <c r="M9" s="30">
        <v>-2.5000000000000001E-3</v>
      </c>
      <c r="N9" s="30">
        <v>-2.5000000000000001E-3</v>
      </c>
      <c r="O9" s="30">
        <v>-2.5000000000000001E-3</v>
      </c>
      <c r="P9" s="30">
        <v>-2.5000000000000001E-3</v>
      </c>
      <c r="Q9" s="30">
        <v>0</v>
      </c>
    </row>
    <row r="10" spans="1:17" x14ac:dyDescent="0.2">
      <c r="A10" s="2" t="s">
        <v>2</v>
      </c>
      <c r="B10" s="21">
        <f t="shared" si="1"/>
        <v>0</v>
      </c>
      <c r="C10" s="2">
        <f t="shared" si="2"/>
        <v>5</v>
      </c>
      <c r="D10" s="2">
        <f t="shared" si="3"/>
        <v>7</v>
      </c>
      <c r="E10" s="13">
        <f t="shared" si="0"/>
        <v>12</v>
      </c>
      <c r="F10" s="30">
        <v>0</v>
      </c>
      <c r="G10" s="30">
        <v>0</v>
      </c>
      <c r="H10" s="30">
        <v>0</v>
      </c>
      <c r="I10" s="30">
        <v>0</v>
      </c>
      <c r="J10" s="30">
        <v>-2.5000000000000001E-3</v>
      </c>
      <c r="K10" s="30">
        <v>-2.5000000000000001E-3</v>
      </c>
      <c r="L10" s="30">
        <v>0</v>
      </c>
      <c r="M10" s="30">
        <v>-2.5000000000000001E-3</v>
      </c>
      <c r="N10" s="30">
        <v>-2.5000000000000001E-3</v>
      </c>
      <c r="O10" s="30">
        <v>-2.5000000000000001E-3</v>
      </c>
      <c r="P10" s="30">
        <v>0</v>
      </c>
      <c r="Q10" s="30">
        <v>0</v>
      </c>
    </row>
    <row r="11" spans="1:17" x14ac:dyDescent="0.2">
      <c r="A11" s="2" t="s">
        <v>11</v>
      </c>
      <c r="B11" s="21">
        <f t="shared" si="1"/>
        <v>0</v>
      </c>
      <c r="C11" s="2">
        <f t="shared" si="2"/>
        <v>4</v>
      </c>
      <c r="D11" s="2">
        <f t="shared" si="3"/>
        <v>7</v>
      </c>
      <c r="E11" s="13">
        <f t="shared" si="0"/>
        <v>11</v>
      </c>
      <c r="F11" s="30">
        <v>0</v>
      </c>
      <c r="G11" s="30">
        <v>0</v>
      </c>
      <c r="H11" s="30">
        <v>0</v>
      </c>
      <c r="I11" s="30">
        <v>0</v>
      </c>
      <c r="J11" s="30">
        <v>-2.5000000000000001E-3</v>
      </c>
      <c r="K11" s="30">
        <v>-2.5000000000000001E-3</v>
      </c>
      <c r="L11" s="30">
        <v>0</v>
      </c>
      <c r="M11" s="30">
        <v>-2.5000000000000001E-3</v>
      </c>
      <c r="N11" s="37"/>
      <c r="O11" s="30">
        <v>-2.5000000000000001E-3</v>
      </c>
      <c r="P11" s="30">
        <v>0</v>
      </c>
      <c r="Q11" s="30">
        <v>0</v>
      </c>
    </row>
    <row r="12" spans="1:17" x14ac:dyDescent="0.2">
      <c r="A12" s="2" t="s">
        <v>3</v>
      </c>
      <c r="B12" s="21">
        <f t="shared" si="1"/>
        <v>0</v>
      </c>
      <c r="C12" s="2">
        <f t="shared" si="2"/>
        <v>2</v>
      </c>
      <c r="D12" s="2">
        <f t="shared" si="3"/>
        <v>9</v>
      </c>
      <c r="E12" s="13">
        <f t="shared" si="0"/>
        <v>11</v>
      </c>
      <c r="F12" s="30">
        <v>0</v>
      </c>
      <c r="G12" s="30">
        <v>0</v>
      </c>
      <c r="H12" s="30">
        <v>0</v>
      </c>
      <c r="I12" s="30">
        <v>0</v>
      </c>
      <c r="J12" s="30">
        <v>-2.5000000000000001E-3</v>
      </c>
      <c r="K12" s="30">
        <v>-2.5000000000000001E-3</v>
      </c>
      <c r="L12" s="30">
        <v>0</v>
      </c>
      <c r="M12" s="37"/>
      <c r="N12" s="30">
        <v>0</v>
      </c>
      <c r="O12" s="30">
        <v>0</v>
      </c>
      <c r="P12" s="30">
        <v>0</v>
      </c>
      <c r="Q12" s="30">
        <v>0</v>
      </c>
    </row>
    <row r="13" spans="1:17" x14ac:dyDescent="0.2">
      <c r="A13" s="2" t="s">
        <v>7</v>
      </c>
      <c r="B13" s="21">
        <f t="shared" si="1"/>
        <v>2</v>
      </c>
      <c r="C13" s="2">
        <f t="shared" si="2"/>
        <v>0</v>
      </c>
      <c r="D13" s="2">
        <f t="shared" si="3"/>
        <v>0</v>
      </c>
      <c r="E13" s="13">
        <f t="shared" si="0"/>
        <v>2</v>
      </c>
      <c r="F13" s="30">
        <v>2.5000000000000001E-3</v>
      </c>
      <c r="G13" s="30">
        <v>2.5000000000000001E-3</v>
      </c>
      <c r="H13" s="35"/>
      <c r="I13" s="35"/>
      <c r="J13" s="35"/>
      <c r="K13" s="35"/>
      <c r="L13" s="35"/>
      <c r="M13" s="35"/>
      <c r="N13" s="35"/>
      <c r="O13" s="35"/>
      <c r="P13" s="35"/>
      <c r="Q13" s="35"/>
    </row>
    <row r="14" spans="1:17" x14ac:dyDescent="0.2">
      <c r="A14" s="2" t="s">
        <v>4</v>
      </c>
      <c r="B14" s="21">
        <f t="shared" si="1"/>
        <v>0</v>
      </c>
      <c r="C14" s="2">
        <f t="shared" si="2"/>
        <v>1</v>
      </c>
      <c r="D14" s="2">
        <f t="shared" si="3"/>
        <v>11</v>
      </c>
      <c r="E14" s="13">
        <f t="shared" si="0"/>
        <v>12</v>
      </c>
      <c r="F14" s="30">
        <v>0</v>
      </c>
      <c r="G14" s="30">
        <v>0</v>
      </c>
      <c r="H14" s="30">
        <v>0</v>
      </c>
      <c r="I14" s="30">
        <v>0</v>
      </c>
      <c r="J14" s="30">
        <v>0</v>
      </c>
      <c r="K14" s="30">
        <v>0</v>
      </c>
      <c r="L14" s="30">
        <v>0</v>
      </c>
      <c r="M14" s="30">
        <v>0</v>
      </c>
      <c r="N14" s="30">
        <v>-2.5000000000000001E-3</v>
      </c>
      <c r="O14" s="30">
        <v>0</v>
      </c>
      <c r="P14" s="30">
        <v>0</v>
      </c>
      <c r="Q14" s="30">
        <v>0</v>
      </c>
    </row>
    <row r="15" spans="1:17" x14ac:dyDescent="0.2">
      <c r="A15" s="2" t="s">
        <v>22</v>
      </c>
      <c r="B15" s="21">
        <f t="shared" si="1"/>
        <v>0</v>
      </c>
      <c r="C15" s="2">
        <f t="shared" si="2"/>
        <v>2</v>
      </c>
      <c r="D15" s="2">
        <f t="shared" si="3"/>
        <v>6</v>
      </c>
      <c r="E15" s="13">
        <f>SUM(B15:D15)</f>
        <v>8</v>
      </c>
      <c r="F15" s="35"/>
      <c r="G15" s="35"/>
      <c r="H15" s="35"/>
      <c r="I15" s="30">
        <v>0</v>
      </c>
      <c r="J15" s="30">
        <v>0</v>
      </c>
      <c r="K15" s="30">
        <v>-2.5000000000000001E-3</v>
      </c>
      <c r="L15" s="30">
        <v>0</v>
      </c>
      <c r="M15" s="37"/>
      <c r="N15" s="30">
        <v>-2.5000000000000001E-3</v>
      </c>
      <c r="O15" s="30">
        <v>0</v>
      </c>
      <c r="P15" s="30">
        <v>0</v>
      </c>
      <c r="Q15" s="30">
        <v>0</v>
      </c>
    </row>
    <row r="16" spans="1:17" x14ac:dyDescent="0.2">
      <c r="A16" s="2" t="s">
        <v>21</v>
      </c>
      <c r="B16" s="21">
        <f t="shared" si="1"/>
        <v>0</v>
      </c>
      <c r="C16" s="2">
        <f t="shared" si="2"/>
        <v>0</v>
      </c>
      <c r="D16" s="2">
        <f t="shared" si="3"/>
        <v>5</v>
      </c>
      <c r="E16" s="13">
        <f>SUM(B16:D16)</f>
        <v>5</v>
      </c>
      <c r="F16" s="35"/>
      <c r="G16" s="35"/>
      <c r="H16" s="35"/>
      <c r="I16" s="35"/>
      <c r="J16" s="35"/>
      <c r="K16" s="35"/>
      <c r="L16" s="37"/>
      <c r="M16" s="30">
        <v>0</v>
      </c>
      <c r="N16" s="30">
        <v>0</v>
      </c>
      <c r="O16" s="30">
        <v>0</v>
      </c>
      <c r="P16" s="30">
        <v>0</v>
      </c>
      <c r="Q16" s="30">
        <v>0</v>
      </c>
    </row>
    <row r="17" spans="1:17" x14ac:dyDescent="0.2">
      <c r="A17" s="2" t="s">
        <v>5</v>
      </c>
      <c r="B17" s="21">
        <f t="shared" si="1"/>
        <v>0</v>
      </c>
      <c r="C17" s="2">
        <f t="shared" si="2"/>
        <v>2</v>
      </c>
      <c r="D17" s="2">
        <f t="shared" si="3"/>
        <v>10</v>
      </c>
      <c r="E17" s="13">
        <f t="shared" si="0"/>
        <v>12</v>
      </c>
      <c r="F17" s="30">
        <v>0</v>
      </c>
      <c r="G17" s="30">
        <v>0</v>
      </c>
      <c r="H17" s="30">
        <v>0</v>
      </c>
      <c r="I17" s="30">
        <v>0</v>
      </c>
      <c r="J17" s="30">
        <v>0</v>
      </c>
      <c r="K17" s="30">
        <v>-2.5000000000000001E-3</v>
      </c>
      <c r="L17" s="30">
        <v>0</v>
      </c>
      <c r="M17" s="30">
        <v>0</v>
      </c>
      <c r="N17" s="30">
        <v>-2.5000000000000001E-3</v>
      </c>
      <c r="O17" s="30">
        <v>0</v>
      </c>
      <c r="P17" s="30">
        <v>0</v>
      </c>
      <c r="Q17" s="30">
        <v>0</v>
      </c>
    </row>
    <row r="18" spans="1:17" x14ac:dyDescent="0.2">
      <c r="A18" s="2" t="s">
        <v>10</v>
      </c>
      <c r="B18" s="21">
        <f t="shared" si="1"/>
        <v>0</v>
      </c>
      <c r="C18" s="2">
        <f t="shared" si="2"/>
        <v>6</v>
      </c>
      <c r="D18" s="2">
        <f t="shared" si="3"/>
        <v>5</v>
      </c>
      <c r="E18" s="13">
        <f t="shared" si="0"/>
        <v>11</v>
      </c>
      <c r="F18" s="30">
        <v>0</v>
      </c>
      <c r="G18" s="30">
        <v>0</v>
      </c>
      <c r="H18" s="30">
        <v>0</v>
      </c>
      <c r="I18" s="30">
        <v>0</v>
      </c>
      <c r="J18" s="30">
        <v>-2.5000000000000001E-3</v>
      </c>
      <c r="K18" s="30">
        <v>-2.5000000000000001E-3</v>
      </c>
      <c r="L18" s="37"/>
      <c r="M18" s="30">
        <v>-2.5000000000000001E-3</v>
      </c>
      <c r="N18" s="30">
        <v>-2.5000000000000001E-3</v>
      </c>
      <c r="O18" s="30">
        <v>-2.5000000000000001E-3</v>
      </c>
      <c r="P18" s="30">
        <v>-2.5000000000000001E-3</v>
      </c>
      <c r="Q18" s="30">
        <v>0</v>
      </c>
    </row>
    <row r="19" spans="1:17" x14ac:dyDescent="0.2">
      <c r="A19" s="2" t="s">
        <v>6</v>
      </c>
      <c r="B19" s="21">
        <f t="shared" si="1"/>
        <v>0</v>
      </c>
      <c r="C19" s="2">
        <f t="shared" si="2"/>
        <v>4</v>
      </c>
      <c r="D19" s="2">
        <f t="shared" si="3"/>
        <v>8</v>
      </c>
      <c r="E19" s="13">
        <f t="shared" si="0"/>
        <v>12</v>
      </c>
      <c r="F19" s="30">
        <v>0</v>
      </c>
      <c r="G19" s="30">
        <v>0</v>
      </c>
      <c r="H19" s="30">
        <v>0</v>
      </c>
      <c r="I19" s="30">
        <v>0</v>
      </c>
      <c r="J19" s="30">
        <v>-2.5000000000000001E-3</v>
      </c>
      <c r="K19" s="30">
        <v>-2.5000000000000001E-3</v>
      </c>
      <c r="L19" s="30">
        <v>0</v>
      </c>
      <c r="M19" s="30">
        <v>0</v>
      </c>
      <c r="N19" s="30">
        <v>-2.5000000000000001E-3</v>
      </c>
      <c r="O19" s="30">
        <v>-2.5000000000000001E-3</v>
      </c>
      <c r="P19" s="30">
        <v>0</v>
      </c>
      <c r="Q19" s="30">
        <v>0</v>
      </c>
    </row>
    <row r="20" spans="1:17" x14ac:dyDescent="0.2">
      <c r="A20" s="2" t="s">
        <v>20</v>
      </c>
      <c r="B20" s="21">
        <f t="shared" si="1"/>
        <v>0</v>
      </c>
      <c r="C20" s="2">
        <f t="shared" si="2"/>
        <v>2</v>
      </c>
      <c r="D20" s="2">
        <f t="shared" si="3"/>
        <v>8</v>
      </c>
      <c r="E20" s="13">
        <f>SUM(B20:D20)</f>
        <v>10</v>
      </c>
      <c r="F20" s="35"/>
      <c r="G20" s="35"/>
      <c r="H20" s="30">
        <v>0</v>
      </c>
      <c r="I20" s="30">
        <v>0</v>
      </c>
      <c r="J20" s="30">
        <v>0</v>
      </c>
      <c r="K20" s="30">
        <v>-2.5000000000000001E-3</v>
      </c>
      <c r="L20" s="30">
        <v>0</v>
      </c>
      <c r="M20" s="30">
        <v>0</v>
      </c>
      <c r="N20" s="30">
        <v>-2.5000000000000001E-3</v>
      </c>
      <c r="O20" s="30">
        <v>0</v>
      </c>
      <c r="P20" s="30">
        <v>0</v>
      </c>
      <c r="Q20" s="30">
        <v>0</v>
      </c>
    </row>
    <row r="21" spans="1:17" x14ac:dyDescent="0.2">
      <c r="A21" s="2" t="s">
        <v>8</v>
      </c>
      <c r="B21" s="21">
        <f t="shared" si="1"/>
        <v>1</v>
      </c>
      <c r="C21" s="2">
        <f t="shared" si="2"/>
        <v>0</v>
      </c>
      <c r="D21" s="2">
        <f t="shared" si="3"/>
        <v>0</v>
      </c>
      <c r="E21" s="13">
        <f>SUM(B21:D21)</f>
        <v>1</v>
      </c>
      <c r="F21" s="30">
        <v>2.5000000000000001E-3</v>
      </c>
      <c r="G21" s="35"/>
      <c r="H21" s="35"/>
      <c r="I21" s="35"/>
      <c r="J21" s="35"/>
      <c r="K21" s="35"/>
      <c r="L21" s="35"/>
      <c r="M21" s="35"/>
      <c r="N21" s="35"/>
      <c r="O21" s="35"/>
      <c r="P21" s="35"/>
      <c r="Q21" s="35"/>
    </row>
    <row r="22" spans="1:17" x14ac:dyDescent="0.2">
      <c r="A22" s="48"/>
      <c r="C22" s="8"/>
      <c r="D22" s="8"/>
      <c r="E22" s="8"/>
      <c r="F22" s="78"/>
      <c r="G22" s="78"/>
      <c r="H22" s="78"/>
    </row>
    <row r="23" spans="1:17" s="33" customFormat="1" x14ac:dyDescent="0.2">
      <c r="A23" s="32" t="s">
        <v>36</v>
      </c>
      <c r="B23" s="86"/>
      <c r="C23" s="86"/>
      <c r="D23" s="86"/>
      <c r="E23" s="86"/>
      <c r="F23" s="87">
        <v>0</v>
      </c>
      <c r="G23" s="87">
        <v>0</v>
      </c>
      <c r="H23" s="87">
        <v>0</v>
      </c>
      <c r="I23" s="87">
        <v>0</v>
      </c>
      <c r="J23" s="87">
        <v>0</v>
      </c>
      <c r="K23" s="30">
        <v>-2.5000000000000001E-3</v>
      </c>
      <c r="L23" s="87">
        <v>0</v>
      </c>
      <c r="M23" s="87">
        <v>0</v>
      </c>
      <c r="N23" s="30">
        <v>-2.5000000000000001E-3</v>
      </c>
      <c r="O23" s="87">
        <v>0</v>
      </c>
      <c r="P23" s="87">
        <v>0</v>
      </c>
      <c r="Q23" s="87">
        <v>0</v>
      </c>
    </row>
    <row r="24" spans="1:17" ht="13.5" thickBot="1" x14ac:dyDescent="0.25">
      <c r="A24" s="88"/>
    </row>
    <row r="25" spans="1:17" ht="13.5" thickBot="1" x14ac:dyDescent="0.25">
      <c r="A25" s="52"/>
      <c r="B25" s="83" t="s">
        <v>34</v>
      </c>
      <c r="C25" s="53"/>
    </row>
    <row r="26" spans="1:17" ht="9" customHeight="1" thickBot="1" x14ac:dyDescent="0.25">
      <c r="A26" s="49"/>
      <c r="C26" s="50"/>
    </row>
    <row r="27" spans="1:17" ht="13.5" thickBot="1" x14ac:dyDescent="0.25">
      <c r="A27" s="54"/>
      <c r="B27" s="83" t="s">
        <v>32</v>
      </c>
      <c r="C27" s="53"/>
    </row>
    <row r="28" spans="1:17" ht="9" customHeight="1" thickBot="1" x14ac:dyDescent="0.25">
      <c r="A28" s="49"/>
      <c r="C28" s="50"/>
    </row>
    <row r="29" spans="1:17" ht="13.5" thickBot="1" x14ac:dyDescent="0.25">
      <c r="A29" s="55"/>
      <c r="B29" s="83" t="s">
        <v>33</v>
      </c>
      <c r="C29" s="53"/>
    </row>
    <row r="30" spans="1:17" ht="9" customHeight="1" thickBot="1" x14ac:dyDescent="0.25">
      <c r="A30" s="56"/>
      <c r="C30" s="50"/>
    </row>
    <row r="31" spans="1:17" ht="51" customHeight="1" thickBot="1" x14ac:dyDescent="0.25">
      <c r="A31" s="64"/>
      <c r="B31" s="155" t="s">
        <v>35</v>
      </c>
      <c r="C31" s="156"/>
    </row>
    <row r="32" spans="1:17" ht="9" customHeight="1" thickBot="1" x14ac:dyDescent="0.25">
      <c r="A32" s="49"/>
      <c r="C32" s="50"/>
    </row>
    <row r="33" spans="1:3" ht="54.75" customHeight="1" thickBot="1" x14ac:dyDescent="0.25">
      <c r="A33" s="66"/>
      <c r="B33" s="157" t="s">
        <v>65</v>
      </c>
      <c r="C33" s="156"/>
    </row>
  </sheetData>
  <mergeCells count="2">
    <mergeCell ref="B31:C31"/>
    <mergeCell ref="B33:C33"/>
  </mergeCells>
  <phoneticPr fontId="10" type="noConversion"/>
  <conditionalFormatting sqref="A31 A33 F6:Q21 K23 N23">
    <cfRule type="cellIs" dxfId="502" priority="7" stopIfTrue="1" operator="equal">
      <formula>"n/a"</formula>
    </cfRule>
  </conditionalFormatting>
  <conditionalFormatting sqref="A31 A33">
    <cfRule type="cellIs" dxfId="501" priority="1" stopIfTrue="1" operator="equal">
      <formula>"n/a"</formula>
    </cfRule>
    <cfRule type="cellIs" dxfId="500" priority="2" stopIfTrue="1" operator="equal">
      <formula>0</formula>
    </cfRule>
    <cfRule type="cellIs" dxfId="499" priority="3" stopIfTrue="1" operator="lessThan">
      <formula>0</formula>
    </cfRule>
  </conditionalFormatting>
  <conditionalFormatting sqref="F6:Q21 K23 N23 A31 A33">
    <cfRule type="cellIs" dxfId="498" priority="8" stopIfTrue="1" operator="equal">
      <formula>0</formula>
    </cfRule>
    <cfRule type="cellIs" dxfId="497" priority="9"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30"/>
  <sheetViews>
    <sheetView zoomScaleNormal="100" workbookViewId="0">
      <pane xSplit="5" ySplit="5" topLeftCell="O6" activePane="bottomRight" state="frozen"/>
      <selection activeCell="B1" sqref="B1"/>
      <selection pane="topRight" activeCell="B1" sqref="B1"/>
      <selection pane="bottomLeft" activeCell="B1" sqref="B1"/>
      <selection pane="bottomRight" activeCell="O28" sqref="O28"/>
    </sheetView>
  </sheetViews>
  <sheetFormatPr defaultRowHeight="12.75" x14ac:dyDescent="0.2"/>
  <cols>
    <col min="1" max="1" width="42.7109375" customWidth="1"/>
    <col min="2" max="5" width="16.28515625" customWidth="1"/>
    <col min="6" max="10" width="17.28515625" style="6" customWidth="1"/>
    <col min="11" max="17" width="17.28515625" customWidth="1"/>
    <col min="18" max="18" width="16.140625" customWidth="1"/>
    <col min="19" max="19" width="15.85546875" customWidth="1"/>
  </cols>
  <sheetData>
    <row r="1" spans="1:19" ht="63" x14ac:dyDescent="0.25">
      <c r="A1" s="5" t="s">
        <v>54</v>
      </c>
      <c r="C1" s="4"/>
      <c r="D1" s="4"/>
      <c r="E1" s="4"/>
      <c r="F1" s="28"/>
      <c r="G1" s="28"/>
    </row>
    <row r="2" spans="1:19" ht="12.75" customHeight="1" x14ac:dyDescent="0.25">
      <c r="A2" s="5"/>
      <c r="B2" s="14" t="s">
        <v>13</v>
      </c>
      <c r="C2" s="18" t="s">
        <v>15</v>
      </c>
      <c r="D2" s="12" t="s">
        <v>15</v>
      </c>
      <c r="E2" s="27" t="s">
        <v>18</v>
      </c>
      <c r="F2" s="28"/>
      <c r="G2" s="28"/>
    </row>
    <row r="3" spans="1:19" ht="12.75" customHeight="1" x14ac:dyDescent="0.2">
      <c r="A3" s="7"/>
      <c r="B3" s="15" t="s">
        <v>14</v>
      </c>
      <c r="C3" s="19" t="s">
        <v>16</v>
      </c>
      <c r="D3" s="11" t="s">
        <v>17</v>
      </c>
      <c r="E3" s="17" t="s">
        <v>19</v>
      </c>
      <c r="F3" s="29"/>
      <c r="G3" s="28"/>
      <c r="N3" s="6"/>
      <c r="O3" s="6"/>
      <c r="P3" s="6"/>
    </row>
    <row r="4" spans="1:19" ht="12.75" customHeight="1" x14ac:dyDescent="0.2">
      <c r="A4" s="7"/>
      <c r="B4" s="90" t="s">
        <v>39</v>
      </c>
      <c r="C4" s="19" t="s">
        <v>40</v>
      </c>
      <c r="D4" s="11" t="s">
        <v>41</v>
      </c>
      <c r="E4" s="17" t="s">
        <v>42</v>
      </c>
      <c r="F4" s="29"/>
      <c r="G4" s="28"/>
      <c r="N4" s="6"/>
      <c r="O4" s="6"/>
      <c r="P4" s="6"/>
    </row>
    <row r="5" spans="1:19" s="47" customFormat="1" x14ac:dyDescent="0.2">
      <c r="A5" s="43"/>
      <c r="B5" s="44"/>
      <c r="C5" s="45"/>
      <c r="D5" s="45"/>
      <c r="E5" s="44"/>
      <c r="F5" s="46">
        <v>39468</v>
      </c>
      <c r="G5" s="46">
        <v>39503</v>
      </c>
      <c r="H5" s="46">
        <v>39538</v>
      </c>
      <c r="I5" s="46">
        <v>39566</v>
      </c>
      <c r="J5" s="46">
        <v>39594</v>
      </c>
      <c r="K5" s="46">
        <v>39622</v>
      </c>
      <c r="L5" s="46">
        <v>39650</v>
      </c>
      <c r="M5" s="46">
        <v>39685</v>
      </c>
      <c r="N5" s="46">
        <v>39720</v>
      </c>
      <c r="O5" s="46">
        <v>39741</v>
      </c>
      <c r="P5" s="46">
        <v>39743</v>
      </c>
      <c r="Q5" s="46">
        <v>39776</v>
      </c>
      <c r="R5" s="46">
        <v>39790</v>
      </c>
      <c r="S5" s="46">
        <v>39804</v>
      </c>
    </row>
    <row r="6" spans="1:19" x14ac:dyDescent="0.2">
      <c r="A6" s="2" t="s">
        <v>9</v>
      </c>
      <c r="B6" s="21">
        <f>COUNTIF(F6:S6,"&gt;0")</f>
        <v>0</v>
      </c>
      <c r="C6" s="2">
        <f>COUNTIF(F6:S6,"&lt;0")</f>
        <v>7</v>
      </c>
      <c r="D6" s="2">
        <f>COUNTIF(F6:S6,"0")</f>
        <v>6</v>
      </c>
      <c r="E6" s="13">
        <f t="shared" ref="E6:E17" si="0">SUM(B6:D6)</f>
        <v>13</v>
      </c>
      <c r="F6" s="30">
        <v>0</v>
      </c>
      <c r="G6" s="30">
        <v>0</v>
      </c>
      <c r="H6" s="30">
        <v>0</v>
      </c>
      <c r="I6" s="30">
        <v>0</v>
      </c>
      <c r="J6" s="30">
        <v>-2.5000000000000001E-3</v>
      </c>
      <c r="K6" s="30">
        <v>0</v>
      </c>
      <c r="L6" s="30">
        <v>-2.5000000000000001E-3</v>
      </c>
      <c r="M6" s="30">
        <v>-2.5000000000000001E-3</v>
      </c>
      <c r="N6" s="30">
        <v>-2.5000000000000001E-3</v>
      </c>
      <c r="O6" s="30">
        <v>0</v>
      </c>
      <c r="P6" s="161" t="s">
        <v>23</v>
      </c>
      <c r="Q6" s="30">
        <v>-0.01</v>
      </c>
      <c r="R6" s="30">
        <v>-5.0000000000000001E-3</v>
      </c>
      <c r="S6" s="30">
        <v>-0.01</v>
      </c>
    </row>
    <row r="7" spans="1:19" x14ac:dyDescent="0.2">
      <c r="A7" s="2" t="s">
        <v>12</v>
      </c>
      <c r="B7" s="21">
        <f t="shared" ref="B7:B17" si="1">COUNTIF(F7:S7,"&gt;0")</f>
        <v>4</v>
      </c>
      <c r="C7" s="2">
        <f t="shared" ref="C7:C17" si="2">COUNTIF(F7:S7,"&lt;0")</f>
        <v>2</v>
      </c>
      <c r="D7" s="2">
        <f t="shared" ref="D7:D17" si="3">COUNTIF(F7:S7,"0")</f>
        <v>7</v>
      </c>
      <c r="E7" s="13">
        <f t="shared" si="0"/>
        <v>13</v>
      </c>
      <c r="F7" s="30">
        <v>0</v>
      </c>
      <c r="G7" s="30">
        <v>2.5000000000000001E-3</v>
      </c>
      <c r="H7" s="30">
        <v>5.0000000000000001E-3</v>
      </c>
      <c r="I7" s="30">
        <v>2.5000000000000001E-3</v>
      </c>
      <c r="J7" s="30">
        <v>2.5000000000000001E-3</v>
      </c>
      <c r="K7" s="30">
        <v>0</v>
      </c>
      <c r="L7" s="30">
        <v>0</v>
      </c>
      <c r="M7" s="30">
        <v>0</v>
      </c>
      <c r="N7" s="30">
        <v>0</v>
      </c>
      <c r="O7" s="30">
        <v>0</v>
      </c>
      <c r="P7" s="162"/>
      <c r="Q7" s="30">
        <v>0</v>
      </c>
      <c r="R7" s="30">
        <v>-5.0000000000000001E-3</v>
      </c>
      <c r="S7" s="30">
        <v>-5.0000000000000001E-3</v>
      </c>
    </row>
    <row r="8" spans="1:19" x14ac:dyDescent="0.2">
      <c r="A8" s="2" t="s">
        <v>2</v>
      </c>
      <c r="B8" s="21">
        <f t="shared" si="1"/>
        <v>2</v>
      </c>
      <c r="C8" s="2">
        <f t="shared" si="2"/>
        <v>3</v>
      </c>
      <c r="D8" s="2">
        <f t="shared" si="3"/>
        <v>7</v>
      </c>
      <c r="E8" s="13">
        <f t="shared" si="0"/>
        <v>12</v>
      </c>
      <c r="F8" s="30">
        <v>0</v>
      </c>
      <c r="G8" s="30">
        <v>0</v>
      </c>
      <c r="H8" s="30">
        <v>5.0000000000000001E-3</v>
      </c>
      <c r="I8" s="30">
        <v>0</v>
      </c>
      <c r="J8" s="30">
        <v>2.5000000000000001E-3</v>
      </c>
      <c r="K8" s="37"/>
      <c r="L8" s="30">
        <v>0</v>
      </c>
      <c r="M8" s="30">
        <v>0</v>
      </c>
      <c r="N8" s="30">
        <v>0</v>
      </c>
      <c r="O8" s="30">
        <v>0</v>
      </c>
      <c r="P8" s="162"/>
      <c r="Q8" s="30">
        <v>-0.01</v>
      </c>
      <c r="R8" s="30">
        <v>-5.0000000000000001E-3</v>
      </c>
      <c r="S8" s="30">
        <v>-0.01</v>
      </c>
    </row>
    <row r="9" spans="1:19" x14ac:dyDescent="0.2">
      <c r="A9" s="2" t="s">
        <v>11</v>
      </c>
      <c r="B9" s="21">
        <f t="shared" si="1"/>
        <v>1</v>
      </c>
      <c r="C9" s="2">
        <f t="shared" si="2"/>
        <v>2</v>
      </c>
      <c r="D9" s="2">
        <f t="shared" si="3"/>
        <v>9</v>
      </c>
      <c r="E9" s="13">
        <f t="shared" si="0"/>
        <v>12</v>
      </c>
      <c r="F9" s="30">
        <v>0</v>
      </c>
      <c r="G9" s="30">
        <v>0</v>
      </c>
      <c r="H9" s="30">
        <v>5.0000000000000001E-3</v>
      </c>
      <c r="I9" s="30">
        <v>0</v>
      </c>
      <c r="J9" s="30">
        <v>0</v>
      </c>
      <c r="K9" s="30">
        <v>0</v>
      </c>
      <c r="L9" s="30">
        <v>0</v>
      </c>
      <c r="M9" s="30">
        <v>0</v>
      </c>
      <c r="N9" s="30">
        <v>0</v>
      </c>
      <c r="O9" s="30">
        <v>0</v>
      </c>
      <c r="P9" s="162"/>
      <c r="Q9" s="30">
        <v>-5.0000000000000001E-3</v>
      </c>
      <c r="R9" s="30">
        <v>-5.0000000000000001E-3</v>
      </c>
      <c r="S9" s="37"/>
    </row>
    <row r="10" spans="1:19" x14ac:dyDescent="0.2">
      <c r="A10" s="2" t="s">
        <v>3</v>
      </c>
      <c r="B10" s="21">
        <f t="shared" si="1"/>
        <v>3</v>
      </c>
      <c r="C10" s="2">
        <f t="shared" si="2"/>
        <v>3</v>
      </c>
      <c r="D10" s="2">
        <f t="shared" si="3"/>
        <v>7</v>
      </c>
      <c r="E10" s="13">
        <f t="shared" si="0"/>
        <v>13</v>
      </c>
      <c r="F10" s="30">
        <v>0</v>
      </c>
      <c r="G10" s="30">
        <v>0</v>
      </c>
      <c r="H10" s="30">
        <v>5.0000000000000001E-3</v>
      </c>
      <c r="I10" s="30">
        <v>2.5000000000000001E-3</v>
      </c>
      <c r="J10" s="30">
        <v>2.5000000000000001E-3</v>
      </c>
      <c r="K10" s="30">
        <v>0</v>
      </c>
      <c r="L10" s="30">
        <v>0</v>
      </c>
      <c r="M10" s="30">
        <v>0</v>
      </c>
      <c r="N10" s="30">
        <v>0</v>
      </c>
      <c r="O10" s="30">
        <v>0</v>
      </c>
      <c r="P10" s="163"/>
      <c r="Q10" s="30">
        <v>-5.0000000000000001E-3</v>
      </c>
      <c r="R10" s="30">
        <v>-5.0000000000000001E-3</v>
      </c>
      <c r="S10" s="30">
        <v>-7.4999999999999997E-3</v>
      </c>
    </row>
    <row r="11" spans="1:19" x14ac:dyDescent="0.2">
      <c r="A11" s="2" t="s">
        <v>4</v>
      </c>
      <c r="B11" s="21">
        <f t="shared" si="1"/>
        <v>2</v>
      </c>
      <c r="C11" s="2">
        <f t="shared" si="2"/>
        <v>0</v>
      </c>
      <c r="D11" s="2">
        <f t="shared" si="3"/>
        <v>4</v>
      </c>
      <c r="E11" s="13">
        <f t="shared" si="0"/>
        <v>6</v>
      </c>
      <c r="F11" s="30">
        <v>0</v>
      </c>
      <c r="G11" s="30">
        <v>2.5000000000000001E-3</v>
      </c>
      <c r="H11" s="30">
        <v>2.5000000000000001E-3</v>
      </c>
      <c r="I11" s="37"/>
      <c r="J11" s="30">
        <v>0</v>
      </c>
      <c r="K11" s="37"/>
      <c r="L11" s="30">
        <v>0</v>
      </c>
      <c r="M11" s="30">
        <v>0</v>
      </c>
      <c r="N11" s="35"/>
      <c r="O11" s="35"/>
      <c r="P11" s="35"/>
      <c r="Q11" s="35"/>
      <c r="R11" s="35"/>
      <c r="S11" s="35"/>
    </row>
    <row r="12" spans="1:19" x14ac:dyDescent="0.2">
      <c r="A12" s="2" t="s">
        <v>22</v>
      </c>
      <c r="B12" s="21">
        <f t="shared" si="1"/>
        <v>5</v>
      </c>
      <c r="C12" s="2">
        <f t="shared" si="2"/>
        <v>2</v>
      </c>
      <c r="D12" s="2">
        <f t="shared" si="3"/>
        <v>5</v>
      </c>
      <c r="E12" s="13">
        <f t="shared" si="0"/>
        <v>12</v>
      </c>
      <c r="F12" s="30">
        <v>0</v>
      </c>
      <c r="G12" s="30">
        <v>2.5000000000000001E-3</v>
      </c>
      <c r="H12" s="30">
        <v>5.0000000000000001E-3</v>
      </c>
      <c r="I12" s="30">
        <v>2.5000000000000001E-3</v>
      </c>
      <c r="J12" s="30">
        <v>2.5000000000000001E-3</v>
      </c>
      <c r="K12" s="30">
        <v>2.5000000000000001E-3</v>
      </c>
      <c r="L12" s="30">
        <v>0</v>
      </c>
      <c r="M12" s="30">
        <v>0</v>
      </c>
      <c r="N12" s="30">
        <v>0</v>
      </c>
      <c r="O12" s="30">
        <v>0</v>
      </c>
      <c r="P12" s="161" t="s">
        <v>58</v>
      </c>
      <c r="Q12" s="30">
        <v>-5.0000000000000001E-3</v>
      </c>
      <c r="R12" s="37"/>
      <c r="S12" s="30">
        <v>-5.0000000000000001E-3</v>
      </c>
    </row>
    <row r="13" spans="1:19" x14ac:dyDescent="0.2">
      <c r="A13" s="2" t="s">
        <v>21</v>
      </c>
      <c r="B13" s="21">
        <f t="shared" si="1"/>
        <v>3</v>
      </c>
      <c r="C13" s="2">
        <f t="shared" si="2"/>
        <v>3</v>
      </c>
      <c r="D13" s="2">
        <f t="shared" si="3"/>
        <v>6</v>
      </c>
      <c r="E13" s="13">
        <f t="shared" si="0"/>
        <v>12</v>
      </c>
      <c r="F13" s="37"/>
      <c r="G13" s="30">
        <v>0</v>
      </c>
      <c r="H13" s="30">
        <v>2.5000000000000001E-3</v>
      </c>
      <c r="I13" s="30">
        <v>2.5000000000000001E-3</v>
      </c>
      <c r="J13" s="30">
        <v>2.5000000000000001E-3</v>
      </c>
      <c r="K13" s="30">
        <v>0</v>
      </c>
      <c r="L13" s="30">
        <v>0</v>
      </c>
      <c r="M13" s="30">
        <v>0</v>
      </c>
      <c r="N13" s="30">
        <v>0</v>
      </c>
      <c r="O13" s="30">
        <v>0</v>
      </c>
      <c r="P13" s="162"/>
      <c r="Q13" s="30">
        <v>-5.0000000000000001E-3</v>
      </c>
      <c r="R13" s="30">
        <v>-5.0000000000000001E-3</v>
      </c>
      <c r="S13" s="30">
        <v>-5.0000000000000001E-3</v>
      </c>
    </row>
    <row r="14" spans="1:19" x14ac:dyDescent="0.2">
      <c r="A14" s="2" t="s">
        <v>5</v>
      </c>
      <c r="B14" s="21">
        <f t="shared" si="1"/>
        <v>6</v>
      </c>
      <c r="C14" s="2">
        <f t="shared" si="2"/>
        <v>2</v>
      </c>
      <c r="D14" s="2">
        <f t="shared" si="3"/>
        <v>5</v>
      </c>
      <c r="E14" s="13">
        <f t="shared" si="0"/>
        <v>13</v>
      </c>
      <c r="F14" s="30">
        <v>2.5000000000000001E-3</v>
      </c>
      <c r="G14" s="30">
        <v>2.5000000000000001E-3</v>
      </c>
      <c r="H14" s="30">
        <v>5.0000000000000001E-3</v>
      </c>
      <c r="I14" s="30">
        <v>2.5000000000000001E-3</v>
      </c>
      <c r="J14" s="30">
        <v>2.5000000000000001E-3</v>
      </c>
      <c r="K14" s="30">
        <v>2.5000000000000001E-3</v>
      </c>
      <c r="L14" s="30">
        <v>0</v>
      </c>
      <c r="M14" s="30">
        <v>0</v>
      </c>
      <c r="N14" s="30">
        <v>0</v>
      </c>
      <c r="O14" s="30">
        <v>0</v>
      </c>
      <c r="P14" s="162"/>
      <c r="Q14" s="30">
        <v>-5.0000000000000001E-3</v>
      </c>
      <c r="R14" s="30">
        <v>0</v>
      </c>
      <c r="S14" s="30">
        <v>-5.0000000000000001E-3</v>
      </c>
    </row>
    <row r="15" spans="1:19" x14ac:dyDescent="0.2">
      <c r="A15" s="2" t="s">
        <v>10</v>
      </c>
      <c r="B15" s="21">
        <f t="shared" si="1"/>
        <v>1</v>
      </c>
      <c r="C15" s="2">
        <f t="shared" si="2"/>
        <v>3</v>
      </c>
      <c r="D15" s="2">
        <f t="shared" si="3"/>
        <v>9</v>
      </c>
      <c r="E15" s="13">
        <f t="shared" si="0"/>
        <v>13</v>
      </c>
      <c r="F15" s="30">
        <v>0</v>
      </c>
      <c r="G15" s="30">
        <v>0</v>
      </c>
      <c r="H15" s="30">
        <v>5.0000000000000001E-3</v>
      </c>
      <c r="I15" s="30">
        <v>0</v>
      </c>
      <c r="J15" s="30">
        <v>0</v>
      </c>
      <c r="K15" s="30">
        <v>0</v>
      </c>
      <c r="L15" s="30">
        <v>0</v>
      </c>
      <c r="M15" s="30">
        <v>0</v>
      </c>
      <c r="N15" s="30">
        <v>0</v>
      </c>
      <c r="O15" s="30">
        <v>0</v>
      </c>
      <c r="P15" s="162"/>
      <c r="Q15" s="30">
        <v>-5.0000000000000001E-3</v>
      </c>
      <c r="R15" s="30">
        <v>-5.0000000000000001E-3</v>
      </c>
      <c r="S15" s="30">
        <v>-0.01</v>
      </c>
    </row>
    <row r="16" spans="1:19" x14ac:dyDescent="0.2">
      <c r="A16" s="2" t="s">
        <v>6</v>
      </c>
      <c r="B16" s="21">
        <f t="shared" si="1"/>
        <v>4</v>
      </c>
      <c r="C16" s="2">
        <f t="shared" si="2"/>
        <v>2</v>
      </c>
      <c r="D16" s="2">
        <f t="shared" si="3"/>
        <v>7</v>
      </c>
      <c r="E16" s="13">
        <f t="shared" si="0"/>
        <v>13</v>
      </c>
      <c r="F16" s="30">
        <v>0</v>
      </c>
      <c r="G16" s="30">
        <v>0</v>
      </c>
      <c r="H16" s="30">
        <v>5.0000000000000001E-3</v>
      </c>
      <c r="I16" s="30">
        <v>2.5000000000000001E-3</v>
      </c>
      <c r="J16" s="30">
        <v>2.5000000000000001E-3</v>
      </c>
      <c r="K16" s="30">
        <v>2.5000000000000001E-3</v>
      </c>
      <c r="L16" s="30">
        <v>0</v>
      </c>
      <c r="M16" s="30">
        <v>0</v>
      </c>
      <c r="N16" s="30">
        <v>0</v>
      </c>
      <c r="O16" s="30">
        <v>0</v>
      </c>
      <c r="P16" s="162"/>
      <c r="Q16" s="30">
        <v>-5.0000000000000001E-3</v>
      </c>
      <c r="R16" s="30">
        <v>0</v>
      </c>
      <c r="S16" s="30">
        <v>-7.4999999999999997E-3</v>
      </c>
    </row>
    <row r="17" spans="1:19" x14ac:dyDescent="0.2">
      <c r="A17" s="2" t="s">
        <v>20</v>
      </c>
      <c r="B17" s="21">
        <f t="shared" si="1"/>
        <v>4</v>
      </c>
      <c r="C17" s="2">
        <f t="shared" si="2"/>
        <v>3</v>
      </c>
      <c r="D17" s="2">
        <f t="shared" si="3"/>
        <v>5</v>
      </c>
      <c r="E17" s="13">
        <f t="shared" si="0"/>
        <v>12</v>
      </c>
      <c r="F17" s="30">
        <v>0</v>
      </c>
      <c r="G17" s="30">
        <v>0</v>
      </c>
      <c r="H17" s="30">
        <v>5.0000000000000001E-3</v>
      </c>
      <c r="I17" s="30">
        <v>2.5000000000000001E-3</v>
      </c>
      <c r="J17" s="30">
        <v>2.5000000000000001E-3</v>
      </c>
      <c r="K17" s="30">
        <v>2.5000000000000001E-3</v>
      </c>
      <c r="L17" s="37"/>
      <c r="M17" s="30">
        <v>0</v>
      </c>
      <c r="N17" s="30">
        <v>0</v>
      </c>
      <c r="O17" s="30">
        <v>0</v>
      </c>
      <c r="P17" s="164"/>
      <c r="Q17" s="30">
        <v>-5.0000000000000001E-3</v>
      </c>
      <c r="R17" s="30">
        <v>-5.0000000000000001E-3</v>
      </c>
      <c r="S17" s="30">
        <v>-5.0000000000000001E-3</v>
      </c>
    </row>
    <row r="18" spans="1:19" x14ac:dyDescent="0.2">
      <c r="A18" s="1"/>
      <c r="C18" s="8"/>
      <c r="D18" s="8"/>
      <c r="E18" s="8"/>
      <c r="F18" s="36"/>
      <c r="G18" s="36"/>
      <c r="H18" s="36"/>
    </row>
    <row r="19" spans="1:19" s="33" customFormat="1" x14ac:dyDescent="0.2">
      <c r="A19" s="32" t="s">
        <v>36</v>
      </c>
      <c r="F19" s="34">
        <v>0</v>
      </c>
      <c r="G19" s="34">
        <v>0</v>
      </c>
      <c r="H19" s="30">
        <v>5.0000000000000001E-3</v>
      </c>
      <c r="I19" s="30">
        <v>2.5000000000000001E-3</v>
      </c>
      <c r="J19" s="30">
        <v>2.5000000000000001E-3</v>
      </c>
      <c r="K19" s="34">
        <v>0</v>
      </c>
      <c r="L19" s="34">
        <v>0</v>
      </c>
      <c r="M19" s="34">
        <v>0</v>
      </c>
      <c r="N19" s="34">
        <v>0</v>
      </c>
      <c r="O19" s="34">
        <v>0</v>
      </c>
      <c r="P19" s="30">
        <v>0.03</v>
      </c>
      <c r="Q19" s="30">
        <v>-5.0000000000000001E-3</v>
      </c>
      <c r="R19" s="30">
        <v>-5.0000000000000001E-3</v>
      </c>
      <c r="S19" s="30">
        <v>-5.0000000000000001E-3</v>
      </c>
    </row>
    <row r="20" spans="1:19" x14ac:dyDescent="0.2">
      <c r="A20" s="1"/>
    </row>
    <row r="21" spans="1:19" ht="13.5" thickBot="1" x14ac:dyDescent="0.25">
      <c r="A21" s="48" t="s">
        <v>24</v>
      </c>
    </row>
    <row r="22" spans="1:19" ht="13.5" thickBot="1" x14ac:dyDescent="0.25">
      <c r="A22" s="52"/>
      <c r="B22" s="83" t="s">
        <v>34</v>
      </c>
      <c r="C22" s="53"/>
    </row>
    <row r="23" spans="1:19" ht="6.75" customHeight="1" thickBot="1" x14ac:dyDescent="0.25">
      <c r="A23" s="49"/>
      <c r="C23" s="50"/>
    </row>
    <row r="24" spans="1:19" ht="13.5" thickBot="1" x14ac:dyDescent="0.25">
      <c r="A24" s="54"/>
      <c r="B24" s="83" t="s">
        <v>32</v>
      </c>
      <c r="C24" s="53"/>
    </row>
    <row r="25" spans="1:19" ht="6.75" customHeight="1" thickBot="1" x14ac:dyDescent="0.25">
      <c r="A25" s="49"/>
      <c r="C25" s="50"/>
    </row>
    <row r="26" spans="1:19" ht="13.5" thickBot="1" x14ac:dyDescent="0.25">
      <c r="A26" s="55"/>
      <c r="B26" s="83" t="s">
        <v>33</v>
      </c>
      <c r="C26" s="53"/>
    </row>
    <row r="27" spans="1:19" ht="6.75" customHeight="1" thickBot="1" x14ac:dyDescent="0.25">
      <c r="A27" s="56"/>
      <c r="C27" s="50"/>
    </row>
    <row r="28" spans="1:19" ht="40.5" customHeight="1" thickBot="1" x14ac:dyDescent="0.25">
      <c r="A28" s="64"/>
      <c r="B28" s="155" t="s">
        <v>35</v>
      </c>
      <c r="C28" s="156"/>
    </row>
    <row r="29" spans="1:19" ht="6.75" customHeight="1" thickBot="1" x14ac:dyDescent="0.25">
      <c r="A29" s="49"/>
      <c r="C29" s="50"/>
    </row>
    <row r="30" spans="1:19" ht="50.25" customHeight="1" thickBot="1" x14ac:dyDescent="0.25">
      <c r="A30" s="66"/>
      <c r="B30" s="157" t="s">
        <v>65</v>
      </c>
      <c r="C30" s="156"/>
    </row>
  </sheetData>
  <mergeCells count="4">
    <mergeCell ref="P6:P10"/>
    <mergeCell ref="P12:P17"/>
    <mergeCell ref="B28:C28"/>
    <mergeCell ref="B30:C30"/>
  </mergeCells>
  <phoneticPr fontId="10" type="noConversion"/>
  <conditionalFormatting sqref="A28 A30 F6:O17 Q6:S17 P11 H19:J19 P19:S19">
    <cfRule type="cellIs" dxfId="496" priority="7" stopIfTrue="1" operator="equal">
      <formula>"n/a"</formula>
    </cfRule>
  </conditionalFormatting>
  <conditionalFormatting sqref="A28 A30">
    <cfRule type="cellIs" dxfId="495" priority="1" stopIfTrue="1" operator="equal">
      <formula>"n/a"</formula>
    </cfRule>
    <cfRule type="cellIs" dxfId="494" priority="2" stopIfTrue="1" operator="equal">
      <formula>0</formula>
    </cfRule>
    <cfRule type="cellIs" dxfId="493" priority="3" stopIfTrue="1" operator="lessThan">
      <formula>0</formula>
    </cfRule>
  </conditionalFormatting>
  <conditionalFormatting sqref="F6:O17 Q6:S17 P11 H19:J19 P19:S19 A28 A30">
    <cfRule type="cellIs" dxfId="492" priority="8" stopIfTrue="1" operator="equal">
      <formula>0</formula>
    </cfRule>
    <cfRule type="cellIs" dxfId="491" priority="9" stopIfTrue="1" operator="lessThan">
      <formula>0</formula>
    </cfRule>
  </conditionalFormatting>
  <pageMargins left="0.75" right="0.75" top="1" bottom="1" header="0.5" footer="0.5"/>
  <pageSetup paperSize="9" scale="6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29"/>
  <sheetViews>
    <sheetView zoomScaleNormal="100" workbookViewId="0">
      <pane xSplit="5" ySplit="5" topLeftCell="J6" activePane="bottomRight" state="frozen"/>
      <selection activeCell="B1" sqref="B1"/>
      <selection pane="topRight" activeCell="B1" sqref="B1"/>
      <selection pane="bottomLeft" activeCell="B1" sqref="B1"/>
      <selection pane="bottomRight" activeCell="C1" sqref="C1"/>
    </sheetView>
  </sheetViews>
  <sheetFormatPr defaultRowHeight="12.75" x14ac:dyDescent="0.2"/>
  <cols>
    <col min="1" max="1" width="42.7109375" customWidth="1"/>
    <col min="2" max="5" width="17.28515625" customWidth="1"/>
    <col min="6" max="10" width="17.28515625" style="6" customWidth="1"/>
    <col min="11" max="11" width="14.42578125" customWidth="1"/>
    <col min="12" max="12" width="17.28515625" customWidth="1"/>
    <col min="13" max="17" width="14.140625" customWidth="1"/>
  </cols>
  <sheetData>
    <row r="1" spans="1:19" ht="63" x14ac:dyDescent="0.25">
      <c r="A1" s="5" t="s">
        <v>54</v>
      </c>
      <c r="C1" s="4"/>
      <c r="D1" s="4"/>
      <c r="E1" s="4"/>
      <c r="F1" s="28"/>
      <c r="G1" s="28"/>
    </row>
    <row r="2" spans="1:19" ht="12.75" customHeight="1" x14ac:dyDescent="0.25">
      <c r="A2" s="5"/>
      <c r="B2" s="14" t="s">
        <v>13</v>
      </c>
      <c r="C2" s="18" t="s">
        <v>15</v>
      </c>
      <c r="D2" s="12" t="s">
        <v>15</v>
      </c>
      <c r="E2" s="27" t="s">
        <v>18</v>
      </c>
      <c r="F2" s="28"/>
      <c r="G2" s="28"/>
    </row>
    <row r="3" spans="1:19" ht="12.75" customHeight="1" x14ac:dyDescent="0.2">
      <c r="A3" s="7"/>
      <c r="B3" s="15" t="s">
        <v>14</v>
      </c>
      <c r="C3" s="19" t="s">
        <v>16</v>
      </c>
      <c r="D3" s="11" t="s">
        <v>17</v>
      </c>
      <c r="E3" s="17" t="s">
        <v>19</v>
      </c>
      <c r="F3" s="29"/>
      <c r="G3" s="28"/>
    </row>
    <row r="4" spans="1:19" ht="12.75" customHeight="1" x14ac:dyDescent="0.2">
      <c r="A4" s="7"/>
      <c r="B4" s="90" t="s">
        <v>39</v>
      </c>
      <c r="C4" s="19" t="s">
        <v>40</v>
      </c>
      <c r="D4" s="11" t="s">
        <v>41</v>
      </c>
      <c r="E4" s="17" t="s">
        <v>42</v>
      </c>
      <c r="F4" s="29"/>
      <c r="G4" s="28"/>
    </row>
    <row r="5" spans="1:19" s="47" customFormat="1" x14ac:dyDescent="0.2">
      <c r="A5" s="43"/>
      <c r="B5" s="44"/>
      <c r="C5" s="45"/>
      <c r="D5" s="45"/>
      <c r="E5" s="44"/>
      <c r="F5" s="46">
        <v>39832</v>
      </c>
      <c r="G5" s="46">
        <v>39867</v>
      </c>
      <c r="H5" s="46">
        <v>39895</v>
      </c>
      <c r="I5" s="46">
        <v>39923</v>
      </c>
      <c r="J5" s="46">
        <v>39958</v>
      </c>
      <c r="K5" s="46">
        <v>39986</v>
      </c>
      <c r="L5" s="46">
        <v>40021</v>
      </c>
      <c r="M5" s="46">
        <v>40049</v>
      </c>
      <c r="N5" s="46">
        <v>40084</v>
      </c>
      <c r="O5" s="46">
        <v>40105</v>
      </c>
      <c r="P5" s="46">
        <v>40140</v>
      </c>
      <c r="Q5" s="46">
        <v>40168</v>
      </c>
      <c r="R5" s="77"/>
      <c r="S5" s="77"/>
    </row>
    <row r="6" spans="1:19" x14ac:dyDescent="0.2">
      <c r="A6" s="2" t="s">
        <v>9</v>
      </c>
      <c r="B6" s="21">
        <f>COUNTIF(F6:Q6,"&gt;0")</f>
        <v>0</v>
      </c>
      <c r="C6" s="2">
        <f>COUNTIF(F6:Q6,"&lt;0")</f>
        <v>8</v>
      </c>
      <c r="D6" s="2">
        <f>COUNTIF(F6:Q6,"0")</f>
        <v>4</v>
      </c>
      <c r="E6" s="13">
        <f t="shared" ref="E6:E16" si="0">SUM(B6:D6)</f>
        <v>12</v>
      </c>
      <c r="F6" s="30">
        <v>-0.01</v>
      </c>
      <c r="G6" s="30">
        <v>0</v>
      </c>
      <c r="H6" s="30">
        <v>0</v>
      </c>
      <c r="I6" s="30">
        <v>0</v>
      </c>
      <c r="J6" s="30">
        <v>0</v>
      </c>
      <c r="K6" s="30">
        <v>-5.0000000000000001E-3</v>
      </c>
      <c r="L6" s="30">
        <v>-0.01</v>
      </c>
      <c r="M6" s="30">
        <v>-7.4999999999999997E-3</v>
      </c>
      <c r="N6" s="30">
        <v>-7.4999999999999997E-3</v>
      </c>
      <c r="O6" s="30">
        <v>-0.01</v>
      </c>
      <c r="P6" s="30">
        <v>-7.4999999999999997E-3</v>
      </c>
      <c r="Q6" s="30">
        <v>-5.0000000000000001E-3</v>
      </c>
    </row>
    <row r="7" spans="1:19" x14ac:dyDescent="0.2">
      <c r="A7" s="2" t="s">
        <v>12</v>
      </c>
      <c r="B7" s="21">
        <f t="shared" ref="B7:B16" si="1">COUNTIF(F7:Q7,"&gt;0")</f>
        <v>0</v>
      </c>
      <c r="C7" s="2">
        <f t="shared" ref="C7:C16" si="2">COUNTIF(F7:Q7,"&lt;0")</f>
        <v>9</v>
      </c>
      <c r="D7" s="2">
        <f t="shared" ref="D7:D16" si="3">COUNTIF(F7:Q7,"0")</f>
        <v>3</v>
      </c>
      <c r="E7" s="13">
        <f t="shared" si="0"/>
        <v>12</v>
      </c>
      <c r="F7" s="30">
        <v>-5.0000000000000001E-3</v>
      </c>
      <c r="G7" s="30">
        <v>0</v>
      </c>
      <c r="H7" s="30">
        <v>0</v>
      </c>
      <c r="I7" s="30">
        <v>0</v>
      </c>
      <c r="J7" s="30">
        <v>-5.0000000000000001E-3</v>
      </c>
      <c r="K7" s="30">
        <v>-5.0000000000000001E-3</v>
      </c>
      <c r="L7" s="30">
        <v>-7.4999999999999997E-3</v>
      </c>
      <c r="M7" s="30">
        <v>-5.0000000000000001E-3</v>
      </c>
      <c r="N7" s="30">
        <v>-5.0000000000000001E-3</v>
      </c>
      <c r="O7" s="30">
        <v>-5.0000000000000001E-3</v>
      </c>
      <c r="P7" s="30">
        <v>-2.5000000000000001E-3</v>
      </c>
      <c r="Q7" s="30">
        <v>-2.5000000000000001E-3</v>
      </c>
    </row>
    <row r="8" spans="1:19" x14ac:dyDescent="0.2">
      <c r="A8" s="2" t="s">
        <v>2</v>
      </c>
      <c r="B8" s="21">
        <f t="shared" si="1"/>
        <v>0</v>
      </c>
      <c r="C8" s="2">
        <f t="shared" si="2"/>
        <v>8</v>
      </c>
      <c r="D8" s="2">
        <f t="shared" si="3"/>
        <v>3</v>
      </c>
      <c r="E8" s="13">
        <f t="shared" si="0"/>
        <v>11</v>
      </c>
      <c r="F8" s="30">
        <v>-7.4999999999999997E-3</v>
      </c>
      <c r="G8" s="30">
        <v>0</v>
      </c>
      <c r="H8" s="30">
        <v>0</v>
      </c>
      <c r="I8" s="30">
        <v>0</v>
      </c>
      <c r="J8" s="30">
        <v>-5.0000000000000001E-3</v>
      </c>
      <c r="K8" s="30">
        <v>-5.0000000000000001E-3</v>
      </c>
      <c r="L8" s="37"/>
      <c r="M8" s="30">
        <v>-5.0000000000000001E-3</v>
      </c>
      <c r="N8" s="30">
        <v>-5.0000000000000001E-3</v>
      </c>
      <c r="O8" s="30">
        <v>-7.4999999999999997E-3</v>
      </c>
      <c r="P8" s="30">
        <v>-5.0000000000000001E-3</v>
      </c>
      <c r="Q8" s="30">
        <v>-2.5000000000000001E-3</v>
      </c>
    </row>
    <row r="9" spans="1:19" x14ac:dyDescent="0.2">
      <c r="A9" s="2" t="s">
        <v>11</v>
      </c>
      <c r="B9" s="21">
        <f t="shared" si="1"/>
        <v>0</v>
      </c>
      <c r="C9" s="2">
        <f t="shared" si="2"/>
        <v>5</v>
      </c>
      <c r="D9" s="2">
        <f t="shared" si="3"/>
        <v>5</v>
      </c>
      <c r="E9" s="13">
        <f t="shared" si="0"/>
        <v>10</v>
      </c>
      <c r="F9" s="30">
        <v>-7.4999999999999997E-3</v>
      </c>
      <c r="G9" s="30">
        <v>0</v>
      </c>
      <c r="H9" s="30">
        <v>0</v>
      </c>
      <c r="I9" s="30">
        <v>0</v>
      </c>
      <c r="J9" s="30">
        <v>0</v>
      </c>
      <c r="K9" s="30">
        <v>0</v>
      </c>
      <c r="L9" s="30">
        <v>-0.01</v>
      </c>
      <c r="M9" s="37"/>
      <c r="N9" s="30">
        <v>-5.0000000000000001E-3</v>
      </c>
      <c r="O9" s="30">
        <v>-7.4999999999999997E-3</v>
      </c>
      <c r="P9" s="30">
        <v>-5.0000000000000001E-3</v>
      </c>
      <c r="Q9" s="37"/>
    </row>
    <row r="10" spans="1:19" x14ac:dyDescent="0.2">
      <c r="A10" s="2" t="s">
        <v>3</v>
      </c>
      <c r="B10" s="21">
        <f t="shared" si="1"/>
        <v>0</v>
      </c>
      <c r="C10" s="2">
        <f t="shared" si="2"/>
        <v>7</v>
      </c>
      <c r="D10" s="2">
        <f t="shared" si="3"/>
        <v>5</v>
      </c>
      <c r="E10" s="13">
        <f t="shared" si="0"/>
        <v>12</v>
      </c>
      <c r="F10" s="30">
        <v>-5.0000000000000001E-3</v>
      </c>
      <c r="G10" s="30">
        <v>0</v>
      </c>
      <c r="H10" s="30">
        <v>0</v>
      </c>
      <c r="I10" s="30">
        <v>0</v>
      </c>
      <c r="J10" s="30">
        <v>0</v>
      </c>
      <c r="K10" s="30">
        <v>0</v>
      </c>
      <c r="L10" s="30">
        <v>-0.01</v>
      </c>
      <c r="M10" s="30">
        <v>-5.0000000000000001E-3</v>
      </c>
      <c r="N10" s="30">
        <v>-5.0000000000000001E-3</v>
      </c>
      <c r="O10" s="30">
        <v>-5.0000000000000001E-3</v>
      </c>
      <c r="P10" s="30">
        <v>-5.0000000000000001E-3</v>
      </c>
      <c r="Q10" s="30">
        <v>-2.5000000000000001E-3</v>
      </c>
    </row>
    <row r="11" spans="1:19" x14ac:dyDescent="0.2">
      <c r="A11" s="2" t="s">
        <v>22</v>
      </c>
      <c r="B11" s="21">
        <f t="shared" si="1"/>
        <v>1</v>
      </c>
      <c r="C11" s="2">
        <f t="shared" si="2"/>
        <v>7</v>
      </c>
      <c r="D11" s="2">
        <f t="shared" si="3"/>
        <v>4</v>
      </c>
      <c r="E11" s="13">
        <f t="shared" si="0"/>
        <v>12</v>
      </c>
      <c r="F11" s="30">
        <v>-5.0000000000000001E-3</v>
      </c>
      <c r="G11" s="30">
        <v>0</v>
      </c>
      <c r="H11" s="30">
        <v>0.01</v>
      </c>
      <c r="I11" s="30">
        <v>0</v>
      </c>
      <c r="J11" s="30">
        <v>0</v>
      </c>
      <c r="K11" s="30">
        <v>0</v>
      </c>
      <c r="L11" s="30">
        <v>-5.0000000000000001E-3</v>
      </c>
      <c r="M11" s="30">
        <v>-5.0000000000000001E-3</v>
      </c>
      <c r="N11" s="30">
        <v>-5.0000000000000001E-3</v>
      </c>
      <c r="O11" s="30">
        <v>-5.0000000000000001E-3</v>
      </c>
      <c r="P11" s="30">
        <v>-5.0000000000000001E-3</v>
      </c>
      <c r="Q11" s="30">
        <v>-2.5000000000000001E-3</v>
      </c>
    </row>
    <row r="12" spans="1:19" x14ac:dyDescent="0.2">
      <c r="A12" s="2" t="s">
        <v>21</v>
      </c>
      <c r="B12" s="21">
        <f t="shared" si="1"/>
        <v>1</v>
      </c>
      <c r="C12" s="2">
        <f t="shared" si="2"/>
        <v>5</v>
      </c>
      <c r="D12" s="2">
        <f t="shared" si="3"/>
        <v>4</v>
      </c>
      <c r="E12" s="13">
        <f t="shared" si="0"/>
        <v>10</v>
      </c>
      <c r="F12" s="37"/>
      <c r="G12" s="30">
        <v>0</v>
      </c>
      <c r="H12" s="30">
        <v>0.01</v>
      </c>
      <c r="I12" s="30">
        <v>0</v>
      </c>
      <c r="J12" s="30">
        <v>0</v>
      </c>
      <c r="K12" s="30">
        <v>0</v>
      </c>
      <c r="L12" s="37"/>
      <c r="M12" s="30">
        <v>-5.0000000000000001E-3</v>
      </c>
      <c r="N12" s="30">
        <v>-5.0000000000000001E-3</v>
      </c>
      <c r="O12" s="30">
        <v>-5.0000000000000001E-3</v>
      </c>
      <c r="P12" s="30">
        <v>-5.0000000000000001E-3</v>
      </c>
      <c r="Q12" s="30">
        <v>-2.5000000000000001E-3</v>
      </c>
    </row>
    <row r="13" spans="1:19" x14ac:dyDescent="0.2">
      <c r="A13" s="2" t="s">
        <v>5</v>
      </c>
      <c r="B13" s="21">
        <f t="shared" si="1"/>
        <v>0</v>
      </c>
      <c r="C13" s="2">
        <f t="shared" si="2"/>
        <v>1</v>
      </c>
      <c r="D13" s="2">
        <f t="shared" si="3"/>
        <v>0</v>
      </c>
      <c r="E13" s="13">
        <f t="shared" si="0"/>
        <v>1</v>
      </c>
      <c r="F13" s="30">
        <v>-5.0000000000000001E-3</v>
      </c>
      <c r="G13" s="35"/>
      <c r="H13" s="35"/>
      <c r="I13" s="35"/>
      <c r="J13" s="35"/>
      <c r="K13" s="35"/>
      <c r="L13" s="35"/>
      <c r="M13" s="35"/>
      <c r="N13" s="35"/>
      <c r="O13" s="35"/>
      <c r="P13" s="35"/>
      <c r="Q13" s="35"/>
    </row>
    <row r="14" spans="1:19" x14ac:dyDescent="0.2">
      <c r="A14" s="2" t="s">
        <v>10</v>
      </c>
      <c r="B14" s="21">
        <f t="shared" si="1"/>
        <v>0</v>
      </c>
      <c r="C14" s="2">
        <f t="shared" si="2"/>
        <v>7</v>
      </c>
      <c r="D14" s="2">
        <f t="shared" si="3"/>
        <v>5</v>
      </c>
      <c r="E14" s="13">
        <f t="shared" si="0"/>
        <v>12</v>
      </c>
      <c r="F14" s="30">
        <v>-0.01</v>
      </c>
      <c r="G14" s="30">
        <v>0</v>
      </c>
      <c r="H14" s="30">
        <v>0</v>
      </c>
      <c r="I14" s="30">
        <v>0</v>
      </c>
      <c r="J14" s="30">
        <v>0</v>
      </c>
      <c r="K14" s="30">
        <v>0</v>
      </c>
      <c r="L14" s="30">
        <v>-0.01</v>
      </c>
      <c r="M14" s="30">
        <v>-5.0000000000000001E-3</v>
      </c>
      <c r="N14" s="30">
        <v>-5.0000000000000001E-3</v>
      </c>
      <c r="O14" s="30">
        <v>-7.4999999999999997E-3</v>
      </c>
      <c r="P14" s="30">
        <v>-7.4999999999999997E-3</v>
      </c>
      <c r="Q14" s="30">
        <v>-2.5000000000000001E-3</v>
      </c>
    </row>
    <row r="15" spans="1:19" x14ac:dyDescent="0.2">
      <c r="A15" s="2" t="s">
        <v>6</v>
      </c>
      <c r="B15" s="21">
        <f t="shared" si="1"/>
        <v>0</v>
      </c>
      <c r="C15" s="2">
        <f t="shared" si="2"/>
        <v>1</v>
      </c>
      <c r="D15" s="2">
        <f t="shared" si="3"/>
        <v>0</v>
      </c>
      <c r="E15" s="13">
        <f t="shared" si="0"/>
        <v>1</v>
      </c>
      <c r="F15" s="30">
        <v>-5.0000000000000001E-3</v>
      </c>
      <c r="G15" s="35"/>
      <c r="H15" s="35"/>
      <c r="I15" s="35"/>
      <c r="J15" s="35"/>
      <c r="K15" s="35"/>
      <c r="L15" s="35"/>
      <c r="M15" s="35"/>
      <c r="N15" s="35"/>
      <c r="O15" s="35"/>
      <c r="P15" s="35"/>
      <c r="Q15" s="35"/>
    </row>
    <row r="16" spans="1:19" x14ac:dyDescent="0.2">
      <c r="A16" s="2" t="s">
        <v>20</v>
      </c>
      <c r="B16" s="21">
        <f t="shared" si="1"/>
        <v>1</v>
      </c>
      <c r="C16" s="2">
        <f t="shared" si="2"/>
        <v>6</v>
      </c>
      <c r="D16" s="2">
        <f t="shared" si="3"/>
        <v>4</v>
      </c>
      <c r="E16" s="13">
        <f t="shared" si="0"/>
        <v>11</v>
      </c>
      <c r="F16" s="37"/>
      <c r="G16" s="30">
        <v>0</v>
      </c>
      <c r="H16" s="30">
        <v>0.01</v>
      </c>
      <c r="I16" s="30">
        <v>0</v>
      </c>
      <c r="J16" s="30">
        <v>0</v>
      </c>
      <c r="K16" s="30">
        <v>0</v>
      </c>
      <c r="L16" s="30">
        <v>-5.0000000000000001E-3</v>
      </c>
      <c r="M16" s="30">
        <v>-5.0000000000000001E-3</v>
      </c>
      <c r="N16" s="30">
        <v>-5.0000000000000001E-3</v>
      </c>
      <c r="O16" s="30">
        <v>-5.0000000000000001E-3</v>
      </c>
      <c r="P16" s="30">
        <v>-5.0000000000000001E-3</v>
      </c>
      <c r="Q16" s="30">
        <v>-2.5000000000000001E-3</v>
      </c>
    </row>
    <row r="17" spans="1:17" x14ac:dyDescent="0.2">
      <c r="A17" s="1"/>
      <c r="C17" s="8"/>
      <c r="D17" s="8"/>
      <c r="E17" s="8"/>
      <c r="F17" s="36"/>
      <c r="G17" s="36"/>
      <c r="H17" s="36"/>
    </row>
    <row r="18" spans="1:17" s="33" customFormat="1" x14ac:dyDescent="0.2">
      <c r="A18" s="32" t="s">
        <v>36</v>
      </c>
      <c r="F18" s="30">
        <v>-5.0000000000000001E-3</v>
      </c>
      <c r="G18" s="34">
        <v>0</v>
      </c>
      <c r="H18" s="34">
        <v>0</v>
      </c>
      <c r="I18" s="34">
        <v>0</v>
      </c>
      <c r="J18" s="34">
        <v>0</v>
      </c>
      <c r="K18" s="34">
        <v>0</v>
      </c>
      <c r="L18" s="30">
        <v>-0.01</v>
      </c>
      <c r="M18" s="30">
        <v>-5.0000000000000001E-3</v>
      </c>
      <c r="N18" s="30">
        <v>-5.0000000000000001E-3</v>
      </c>
      <c r="O18" s="30">
        <v>-5.0000000000000001E-3</v>
      </c>
      <c r="P18" s="30">
        <v>-5.0000000000000001E-3</v>
      </c>
      <c r="Q18" s="30">
        <v>-2.5000000000000001E-3</v>
      </c>
    </row>
    <row r="19" spans="1:17" x14ac:dyDescent="0.2">
      <c r="A19" s="1"/>
    </row>
    <row r="20" spans="1:17" ht="13.5" thickBot="1" x14ac:dyDescent="0.25">
      <c r="A20" s="48" t="s">
        <v>24</v>
      </c>
    </row>
    <row r="21" spans="1:17" ht="13.5" thickBot="1" x14ac:dyDescent="0.25">
      <c r="A21" s="52"/>
      <c r="B21" s="83" t="s">
        <v>34</v>
      </c>
      <c r="C21" s="53"/>
    </row>
    <row r="22" spans="1:17" ht="6.75" customHeight="1" thickBot="1" x14ac:dyDescent="0.25">
      <c r="A22" s="49"/>
      <c r="C22" s="50"/>
    </row>
    <row r="23" spans="1:17" ht="13.5" thickBot="1" x14ac:dyDescent="0.25">
      <c r="A23" s="54"/>
      <c r="B23" s="83" t="s">
        <v>32</v>
      </c>
      <c r="C23" s="53"/>
    </row>
    <row r="24" spans="1:17" ht="6.75" customHeight="1" thickBot="1" x14ac:dyDescent="0.25">
      <c r="A24" s="49"/>
      <c r="C24" s="50"/>
    </row>
    <row r="25" spans="1:17" ht="13.5" thickBot="1" x14ac:dyDescent="0.25">
      <c r="A25" s="55"/>
      <c r="B25" s="83" t="s">
        <v>33</v>
      </c>
      <c r="C25" s="53"/>
    </row>
    <row r="26" spans="1:17" ht="6.75" customHeight="1" thickBot="1" x14ac:dyDescent="0.25">
      <c r="A26" s="56"/>
      <c r="C26" s="50"/>
    </row>
    <row r="27" spans="1:17" ht="39.75" customHeight="1" thickBot="1" x14ac:dyDescent="0.25">
      <c r="A27" s="64"/>
      <c r="B27" s="155" t="s">
        <v>35</v>
      </c>
      <c r="C27" s="156"/>
    </row>
    <row r="28" spans="1:17" ht="6.75" customHeight="1" thickBot="1" x14ac:dyDescent="0.25">
      <c r="A28" s="49"/>
      <c r="C28" s="50"/>
    </row>
    <row r="29" spans="1:17" ht="57" customHeight="1" thickBot="1" x14ac:dyDescent="0.25">
      <c r="A29" s="66"/>
      <c r="B29" s="157" t="s">
        <v>65</v>
      </c>
      <c r="C29" s="156"/>
    </row>
  </sheetData>
  <mergeCells count="2">
    <mergeCell ref="B27:C27"/>
    <mergeCell ref="B29:C29"/>
  </mergeCells>
  <phoneticPr fontId="10" type="noConversion"/>
  <conditionalFormatting sqref="A27 A29 F6:Q16 F18 L18:Q18">
    <cfRule type="cellIs" dxfId="490" priority="7" stopIfTrue="1" operator="equal">
      <formula>"n/a"</formula>
    </cfRule>
  </conditionalFormatting>
  <conditionalFormatting sqref="A27 A29">
    <cfRule type="cellIs" dxfId="489" priority="1" stopIfTrue="1" operator="equal">
      <formula>"n/a"</formula>
    </cfRule>
    <cfRule type="cellIs" dxfId="488" priority="2" stopIfTrue="1" operator="equal">
      <formula>0</formula>
    </cfRule>
    <cfRule type="cellIs" dxfId="487" priority="3" stopIfTrue="1" operator="lessThan">
      <formula>0</formula>
    </cfRule>
  </conditionalFormatting>
  <conditionalFormatting sqref="F6:Q16 F18 L18:Q18 A27 A29">
    <cfRule type="cellIs" dxfId="486" priority="8" stopIfTrue="1" operator="equal">
      <formula>0</formula>
    </cfRule>
    <cfRule type="cellIs" dxfId="485" priority="9" stopIfTrue="1" operator="lessThan">
      <formula>0</formula>
    </cfRule>
  </conditionalFormatting>
  <pageMargins left="0.75" right="0.75" top="1" bottom="1" header="0.5" footer="0.5"/>
  <pageSetup paperSize="9" scale="6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26</vt:i4>
      </vt:variant>
    </vt:vector>
  </HeadingPairs>
  <TitlesOfParts>
    <vt:vector size="26" baseType="lpstr">
      <vt:lpstr>Megjegyzések (Notes)</vt:lpstr>
      <vt:lpstr>2005-től(2005-present)</vt:lpstr>
      <vt:lpstr>2004</vt:lpstr>
      <vt:lpstr>2004.12-2005.09 </vt:lpstr>
      <vt:lpstr>2005.10-2005.12</vt:lpstr>
      <vt:lpstr>2006</vt:lpstr>
      <vt:lpstr>2007</vt:lpstr>
      <vt:lpstr>2008</vt:lpstr>
      <vt:lpstr>2009</vt:lpstr>
      <vt:lpstr>2010</vt:lpstr>
      <vt:lpstr>2011</vt:lpstr>
      <vt:lpstr>Ellenőrzés</vt:lpstr>
      <vt:lpstr>2012</vt:lpstr>
      <vt:lpstr>2013</vt:lpstr>
      <vt:lpstr>2014</vt:lpstr>
      <vt:lpstr>2015</vt:lpstr>
      <vt:lpstr>2016</vt:lpstr>
      <vt:lpstr>2017</vt:lpstr>
      <vt:lpstr>2018</vt:lpstr>
      <vt:lpstr>2019</vt:lpstr>
      <vt:lpstr>2020</vt:lpstr>
      <vt:lpstr>2021</vt:lpstr>
      <vt:lpstr>2022</vt:lpstr>
      <vt:lpstr>2023</vt:lpstr>
      <vt:lpstr>2024</vt:lpstr>
      <vt:lpstr>2025</vt:lpstr>
    </vt:vector>
  </TitlesOfParts>
  <Company>BoE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Crowe</dc:creator>
  <cp:lastModifiedBy>Cseh Adrienn Aletta</cp:lastModifiedBy>
  <cp:lastPrinted>2009-07-22T07:16:36Z</cp:lastPrinted>
  <dcterms:created xsi:type="dcterms:W3CDTF">2000-05-05T10:35:30Z</dcterms:created>
  <dcterms:modified xsi:type="dcterms:W3CDTF">2025-05-14T07:45:11Z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filepl@mnb.hu</vt:lpwstr>
  </property>
  <property fmtid="{D5CDD505-2E9C-101B-9397-08002B2CF9AE}" pid="6" name="MSIP_Label_b0d11092-50c9-4e74-84b5-b1af078dc3d0_SetDate">
    <vt:lpwstr>2018-09-03T11:31:59.8644275+02:00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2024-07-08T22:00:00Z</vt:filetime>
  </property>
  <property fmtid="{D5CDD505-2E9C-101B-9397-08002B2CF9AE}" pid="12" name="Érvényességet beállító">
    <vt:lpwstr>daroczid</vt:lpwstr>
  </property>
  <property fmtid="{D5CDD505-2E9C-101B-9397-08002B2CF9AE}" pid="13" name="Érvényességi idő első beállítása">
    <vt:filetime>2019-07-09T08:49:52Z</vt:filetime>
  </property>
</Properties>
</file>